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firstSheet="2" activeTab="2"/>
  </bookViews>
  <sheets>
    <sheet name="VEIÐUHAGTØL 1998-2002" sheetId="1" r:id="rId1"/>
    <sheet name="VEIÐA EFTIR FISKASLAG" sheetId="2" r:id="rId2"/>
    <sheet name="VEIÐA EFTIR BÓLKI OG SLAG" sheetId="3" r:id="rId3"/>
  </sheets>
  <externalReferences>
    <externalReference r:id="rId6"/>
  </externalReferences>
  <definedNames>
    <definedName name="_xlnm.Print_Area" localSheetId="0">'VEIÐUHAGTØL 1998-2002'!$A$1:$I$60</definedName>
  </definedNames>
  <calcPr fullCalcOnLoad="1"/>
</workbook>
</file>

<file path=xl/sharedStrings.xml><?xml version="1.0" encoding="utf-8"?>
<sst xmlns="http://schemas.openxmlformats.org/spreadsheetml/2006/main" count="248" uniqueCount="43">
  <si>
    <t>Fø.veiða veidd í fø. Sjógvið frá 01-09-1997 til 31-08-1998</t>
  </si>
  <si>
    <t>Lemmabátar</t>
  </si>
  <si>
    <t>Partrolarar</t>
  </si>
  <si>
    <t>Línuskip</t>
  </si>
  <si>
    <t>4 útróðarbátar y 15BRT</t>
  </si>
  <si>
    <t>5 Útróðarbátar u 15BRT</t>
  </si>
  <si>
    <t>Garnabátar</t>
  </si>
  <si>
    <t>í alt</t>
  </si>
  <si>
    <t>Tosk</t>
  </si>
  <si>
    <t>Hýsa</t>
  </si>
  <si>
    <t>Upsi</t>
  </si>
  <si>
    <t>Kongaf.</t>
  </si>
  <si>
    <t>Annað</t>
  </si>
  <si>
    <t>Svartkalvi</t>
  </si>
  <si>
    <t>Havtaska</t>
  </si>
  <si>
    <t>Fø.veiða í fø.sjógvið frá 01-09-1998 til 31-08-1999</t>
  </si>
  <si>
    <t>Fø.veiða í fø.sjógvið frá 01-09-1999 til 31-08-2000</t>
  </si>
  <si>
    <t>Fø.veiða í fø.sjógvið frá 01-09-2000 til 31-08-2001</t>
  </si>
  <si>
    <t>Fø. Veiða í fø.sjógvið frá 01-09-2001 til 31-08-2002</t>
  </si>
  <si>
    <t xml:space="preserve"> </t>
  </si>
  <si>
    <t>Føroysk veiða veidd á landgrunninum, fiskidagaárini 1998 - 2002</t>
  </si>
  <si>
    <t>Kongafisk</t>
  </si>
  <si>
    <t>Íalt</t>
  </si>
  <si>
    <t xml:space="preserve">TOSKUR - TONS </t>
  </si>
  <si>
    <t>TOSKUR - PROSENT</t>
  </si>
  <si>
    <t>HÝSA - TONS</t>
  </si>
  <si>
    <t>HÝSA - PROSENT</t>
  </si>
  <si>
    <t>UPSI - TONS</t>
  </si>
  <si>
    <t>UPSI - PROSENT</t>
  </si>
  <si>
    <t>KONGAFISKUR - TONS</t>
  </si>
  <si>
    <t>KONGAFISKUR - PROSENT</t>
  </si>
  <si>
    <t>SVARTKALVI-TONS</t>
  </si>
  <si>
    <t>SVARTKALVI-PROSENT</t>
  </si>
  <si>
    <t xml:space="preserve">  </t>
  </si>
  <si>
    <t>HAVTASKA - TONS</t>
  </si>
  <si>
    <t>HAVTASKA - PROSENT</t>
  </si>
  <si>
    <t>ANNAÐ - TONS</t>
  </si>
  <si>
    <t>ANNAÐ - PROSENT</t>
  </si>
  <si>
    <t>TOTALIR-TONS</t>
  </si>
  <si>
    <t>TOTALIR-PROSENT</t>
  </si>
  <si>
    <t>TONS</t>
  </si>
  <si>
    <t>PROSENT</t>
  </si>
  <si>
    <t>Veiða býtt eftir fiskasløgum, nøgd og % - frá 1998-2003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</si>
</sst>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yyyy"/>
    <numFmt numFmtId="166" formatCode="mmmmm/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1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28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28" xfId="0" applyNumberFormat="1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Veiðinøgdirnar fyri 2003 eru fyri tíðarskeiðið 1. sept. 2002 til 30. apríl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27"/>
          <c:w val="0.698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'VEIÐA EFTIR BÓLKI OG SLAG'!$C$3</c:f>
              <c:strCache>
                <c:ptCount val="1"/>
                <c:pt idx="0">
                  <c:v>TOSKUR - TONS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SLAG'!$B$12:$G$12</c:f>
              <c:numCache>
                <c:ptCount val="6"/>
                <c:pt idx="0">
                  <c:v>27051</c:v>
                </c:pt>
                <c:pt idx="1">
                  <c:v>18197</c:v>
                </c:pt>
                <c:pt idx="2">
                  <c:v>16536</c:v>
                </c:pt>
                <c:pt idx="3">
                  <c:v>26614</c:v>
                </c:pt>
                <c:pt idx="4">
                  <c:v>31984</c:v>
                </c:pt>
                <c:pt idx="5">
                  <c:v>27710.7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'VEIÐA EFTIR BÓLKI OG SLAG'!$C$15</c:f>
              <c:strCache>
                <c:ptCount val="1"/>
                <c:pt idx="0">
                  <c:v>HÝSA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SLAG'!$B$24:$G$24</c:f>
              <c:numCache>
                <c:ptCount val="6"/>
                <c:pt idx="0">
                  <c:v>19864</c:v>
                </c:pt>
                <c:pt idx="1">
                  <c:v>17634</c:v>
                </c:pt>
                <c:pt idx="2">
                  <c:v>13868</c:v>
                </c:pt>
                <c:pt idx="3">
                  <c:v>14050.6</c:v>
                </c:pt>
                <c:pt idx="4">
                  <c:v>17819</c:v>
                </c:pt>
                <c:pt idx="5">
                  <c:v>19041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'VEIÐA EFTIR BÓLKI OG SLAG'!$C$27</c:f>
              <c:strCache>
                <c:ptCount val="1"/>
                <c:pt idx="0">
                  <c:v>UPSI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SLAG'!$B$36:$G$36</c:f>
              <c:numCache>
                <c:ptCount val="6"/>
                <c:pt idx="0">
                  <c:v>22351</c:v>
                </c:pt>
                <c:pt idx="1">
                  <c:v>27420</c:v>
                </c:pt>
                <c:pt idx="2">
                  <c:v>29498</c:v>
                </c:pt>
                <c:pt idx="3">
                  <c:v>36750</c:v>
                </c:pt>
                <c:pt idx="4">
                  <c:v>51745</c:v>
                </c:pt>
                <c:pt idx="5">
                  <c:v>33247.4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'VEIÐA EFTIR BÓLKI OG SLAG'!$C$38</c:f>
              <c:strCache>
                <c:ptCount val="1"/>
                <c:pt idx="0">
                  <c:v>KONGAFISKUR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SLAG'!$B$47:$G$47</c:f>
              <c:numCache>
                <c:ptCount val="6"/>
                <c:pt idx="0">
                  <c:v>6489</c:v>
                </c:pt>
                <c:pt idx="1">
                  <c:v>6621</c:v>
                </c:pt>
                <c:pt idx="2">
                  <c:v>5413.3</c:v>
                </c:pt>
                <c:pt idx="3">
                  <c:v>5572</c:v>
                </c:pt>
                <c:pt idx="4">
                  <c:v>3773.6</c:v>
                </c:pt>
                <c:pt idx="5">
                  <c:v>2939.5000000000005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'VEIÐA EFTIR BÓLKI OG SLAG'!$C$49</c:f>
              <c:strCache>
                <c:ptCount val="1"/>
                <c:pt idx="0">
                  <c:v>SVARTKALVI-TONS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SLAG'!$B$58:$G$58</c:f>
              <c:numCache>
                <c:ptCount val="6"/>
                <c:pt idx="0">
                  <c:v>3327.7</c:v>
                </c:pt>
                <c:pt idx="1">
                  <c:v>3378.3</c:v>
                </c:pt>
                <c:pt idx="2">
                  <c:v>3825</c:v>
                </c:pt>
                <c:pt idx="3">
                  <c:v>3856</c:v>
                </c:pt>
                <c:pt idx="4">
                  <c:v>2342</c:v>
                </c:pt>
                <c:pt idx="5">
                  <c:v>1382.4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'VEIÐA EFTIR BÓLKI OG SLAG'!$C$60</c:f>
              <c:strCache>
                <c:ptCount val="1"/>
                <c:pt idx="0">
                  <c:v>HAVTASKA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SLAG'!$B$69:$G$69</c:f>
              <c:numCache>
                <c:ptCount val="6"/>
                <c:pt idx="0">
                  <c:v>1772.1</c:v>
                </c:pt>
                <c:pt idx="1">
                  <c:v>1842</c:v>
                </c:pt>
                <c:pt idx="2">
                  <c:v>2094.5</c:v>
                </c:pt>
                <c:pt idx="3">
                  <c:v>2002</c:v>
                </c:pt>
                <c:pt idx="4">
                  <c:v>1927</c:v>
                </c:pt>
                <c:pt idx="5">
                  <c:v>1260.5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'VEIÐA EFTIR BÓLKI OG SLAG'!$C$71</c:f>
              <c:strCache>
                <c:ptCount val="1"/>
                <c:pt idx="0">
                  <c:v>ANNAÐ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SLAG'!$B$80:$G$80</c:f>
              <c:numCache>
                <c:ptCount val="6"/>
                <c:pt idx="0">
                  <c:v>24374.3</c:v>
                </c:pt>
                <c:pt idx="1">
                  <c:v>18566.699999999997</c:v>
                </c:pt>
                <c:pt idx="2">
                  <c:v>12636.2</c:v>
                </c:pt>
                <c:pt idx="3">
                  <c:v>17239.4</c:v>
                </c:pt>
                <c:pt idx="4">
                  <c:v>19089.4</c:v>
                </c:pt>
                <c:pt idx="5">
                  <c:v>8212.4</c:v>
                </c:pt>
              </c:numCache>
            </c:numRef>
          </c:val>
          <c:smooth val="0"/>
        </c:ser>
        <c:marker val="1"/>
        <c:axId val="33961904"/>
        <c:axId val="37221681"/>
      </c:lineChart>
      <c:dateAx>
        <c:axId val="3396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7221681"/>
        <c:crosses val="autoZero"/>
        <c:auto val="0"/>
        <c:noMultiLvlLbl val="0"/>
      </c:dateAx>
      <c:valAx>
        <c:axId val="3722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6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3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94</xdr:row>
      <xdr:rowOff>133350</xdr:rowOff>
    </xdr:from>
    <xdr:to>
      <xdr:col>11</xdr:col>
      <xdr:colOff>28575</xdr:colOff>
      <xdr:row>118</xdr:row>
      <xdr:rowOff>104775</xdr:rowOff>
    </xdr:to>
    <xdr:graphicFrame>
      <xdr:nvGraphicFramePr>
        <xdr:cNvPr id="1" name="Chart 5"/>
        <xdr:cNvGraphicFramePr/>
      </xdr:nvGraphicFramePr>
      <xdr:xfrm>
        <a:off x="304800" y="15773400"/>
        <a:ext cx="8372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h2073\Dokumenter\fiskidaganevnd%202003\fiskasl&#248;g%20fiskidaga&#225;ri&#240;%202003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163.8</v>
          </cell>
          <cell r="C3">
            <v>55.3</v>
          </cell>
          <cell r="D3">
            <v>1777.8</v>
          </cell>
          <cell r="E3">
            <v>376.8</v>
          </cell>
          <cell r="F3">
            <v>13.3</v>
          </cell>
          <cell r="G3">
            <v>3.9</v>
          </cell>
          <cell r="H3">
            <v>273</v>
          </cell>
          <cell r="I3">
            <v>2663.9000000000005</v>
          </cell>
        </row>
        <row r="4">
          <cell r="B4">
            <v>198.1</v>
          </cell>
          <cell r="C4">
            <v>254.3</v>
          </cell>
          <cell r="D4">
            <v>2965.1</v>
          </cell>
          <cell r="E4">
            <v>24.8</v>
          </cell>
          <cell r="F4">
            <v>0</v>
          </cell>
          <cell r="G4">
            <v>9</v>
          </cell>
          <cell r="H4">
            <v>1620.3</v>
          </cell>
          <cell r="I4">
            <v>5071.6</v>
          </cell>
        </row>
        <row r="5">
          <cell r="B5">
            <v>216.4</v>
          </cell>
          <cell r="C5">
            <v>342.8</v>
          </cell>
          <cell r="D5">
            <v>2.3</v>
          </cell>
          <cell r="E5">
            <v>5.5</v>
          </cell>
          <cell r="F5">
            <v>58.6</v>
          </cell>
          <cell r="G5">
            <v>6.3</v>
          </cell>
          <cell r="H5">
            <v>96.3</v>
          </cell>
        </row>
        <row r="6">
          <cell r="B6">
            <v>903.9</v>
          </cell>
          <cell r="C6">
            <v>902.8</v>
          </cell>
          <cell r="D6">
            <v>58.2</v>
          </cell>
          <cell r="E6">
            <v>0.4</v>
          </cell>
          <cell r="F6">
            <v>0</v>
          </cell>
          <cell r="G6">
            <v>40.7</v>
          </cell>
          <cell r="H6">
            <v>178.7</v>
          </cell>
        </row>
        <row r="7">
          <cell r="B7">
            <v>971.3</v>
          </cell>
          <cell r="C7">
            <v>478.6</v>
          </cell>
          <cell r="D7">
            <v>8.8</v>
          </cell>
          <cell r="E7">
            <v>0.1</v>
          </cell>
          <cell r="F7">
            <v>0</v>
          </cell>
          <cell r="G7">
            <v>1</v>
          </cell>
          <cell r="H7">
            <v>24.4</v>
          </cell>
          <cell r="I7">
            <v>1484.2</v>
          </cell>
        </row>
        <row r="8">
          <cell r="B8">
            <v>30.8</v>
          </cell>
          <cell r="C8">
            <v>0</v>
          </cell>
          <cell r="D8">
            <v>0.1</v>
          </cell>
          <cell r="E8">
            <v>10.6</v>
          </cell>
          <cell r="F8">
            <v>122.2</v>
          </cell>
          <cell r="G8">
            <v>14.2</v>
          </cell>
          <cell r="H8">
            <v>22.3</v>
          </cell>
          <cell r="I8">
            <v>200.2</v>
          </cell>
        </row>
        <row r="13">
          <cell r="B13">
            <v>294.1</v>
          </cell>
          <cell r="C13">
            <v>496.1</v>
          </cell>
          <cell r="D13">
            <v>786.1</v>
          </cell>
          <cell r="E13">
            <v>392</v>
          </cell>
          <cell r="F13">
            <v>26.7</v>
          </cell>
          <cell r="G13">
            <v>9.5</v>
          </cell>
          <cell r="H13">
            <v>348.2</v>
          </cell>
          <cell r="I13">
            <v>2352.7000000000003</v>
          </cell>
        </row>
        <row r="14">
          <cell r="B14">
            <v>487.4</v>
          </cell>
          <cell r="C14">
            <v>610.7</v>
          </cell>
          <cell r="D14">
            <v>2646.4</v>
          </cell>
          <cell r="E14">
            <v>34</v>
          </cell>
          <cell r="F14">
            <v>0</v>
          </cell>
          <cell r="G14">
            <v>20.5</v>
          </cell>
          <cell r="H14">
            <v>86.8</v>
          </cell>
          <cell r="I14">
            <v>3885.8</v>
          </cell>
        </row>
        <row r="15">
          <cell r="B15">
            <v>789.6</v>
          </cell>
          <cell r="C15">
            <v>667.5</v>
          </cell>
          <cell r="D15">
            <v>2.2</v>
          </cell>
          <cell r="E15">
            <v>0.8</v>
          </cell>
          <cell r="F15">
            <v>5.5</v>
          </cell>
          <cell r="G15">
            <v>12.4</v>
          </cell>
          <cell r="H15">
            <v>102.2</v>
          </cell>
        </row>
        <row r="16">
          <cell r="B16">
            <v>1188</v>
          </cell>
          <cell r="C16">
            <v>867.4</v>
          </cell>
          <cell r="D16">
            <v>40</v>
          </cell>
          <cell r="E16">
            <v>1</v>
          </cell>
          <cell r="F16">
            <v>0</v>
          </cell>
          <cell r="G16">
            <v>21.2</v>
          </cell>
          <cell r="H16">
            <v>92.5</v>
          </cell>
        </row>
        <row r="17">
          <cell r="B17">
            <v>763.4</v>
          </cell>
          <cell r="C17">
            <v>300.7</v>
          </cell>
          <cell r="D17">
            <v>11.4</v>
          </cell>
          <cell r="E17">
            <v>0.1</v>
          </cell>
          <cell r="F17">
            <v>0</v>
          </cell>
          <cell r="G17">
            <v>0.7</v>
          </cell>
          <cell r="H17">
            <v>16.3</v>
          </cell>
          <cell r="I17">
            <v>1092.6</v>
          </cell>
        </row>
        <row r="18">
          <cell r="B18">
            <v>19.5</v>
          </cell>
          <cell r="C18">
            <v>0.2</v>
          </cell>
          <cell r="D18">
            <v>2.9</v>
          </cell>
          <cell r="E18">
            <v>11.9</v>
          </cell>
          <cell r="F18">
            <v>135.2</v>
          </cell>
          <cell r="G18">
            <v>65.3</v>
          </cell>
          <cell r="H18">
            <v>45</v>
          </cell>
          <cell r="I18">
            <v>280</v>
          </cell>
        </row>
        <row r="23">
          <cell r="B23">
            <v>151</v>
          </cell>
          <cell r="C23">
            <v>269.1</v>
          </cell>
          <cell r="D23">
            <v>950.8</v>
          </cell>
          <cell r="E23">
            <v>163.3</v>
          </cell>
          <cell r="F23">
            <v>26.5</v>
          </cell>
          <cell r="G23">
            <v>6.2</v>
          </cell>
          <cell r="H23">
            <v>317.6</v>
          </cell>
          <cell r="I23">
            <v>1884.5</v>
          </cell>
        </row>
        <row r="24">
          <cell r="B24">
            <v>335.9</v>
          </cell>
          <cell r="C24">
            <v>202.2</v>
          </cell>
          <cell r="D24">
            <v>3425.1</v>
          </cell>
          <cell r="E24">
            <v>39.1</v>
          </cell>
          <cell r="F24">
            <v>0.1</v>
          </cell>
          <cell r="G24">
            <v>19</v>
          </cell>
          <cell r="H24">
            <v>101.8</v>
          </cell>
          <cell r="I24">
            <v>4123.2</v>
          </cell>
        </row>
        <row r="25">
          <cell r="B25">
            <v>1231</v>
          </cell>
          <cell r="C25">
            <v>1108.2</v>
          </cell>
          <cell r="D25">
            <v>0.6</v>
          </cell>
          <cell r="E25">
            <v>0.1</v>
          </cell>
          <cell r="F25">
            <v>0.2</v>
          </cell>
          <cell r="G25">
            <v>12.3</v>
          </cell>
          <cell r="H25">
            <v>92.5</v>
          </cell>
        </row>
        <row r="26">
          <cell r="B26">
            <v>1603.3</v>
          </cell>
          <cell r="C26">
            <v>885.3</v>
          </cell>
          <cell r="D26">
            <v>38.3</v>
          </cell>
          <cell r="E26">
            <v>1.8</v>
          </cell>
          <cell r="F26">
            <v>0</v>
          </cell>
          <cell r="G26">
            <v>17.2</v>
          </cell>
          <cell r="H26">
            <v>117</v>
          </cell>
        </row>
        <row r="27">
          <cell r="B27">
            <v>647.4</v>
          </cell>
          <cell r="C27">
            <v>206.5</v>
          </cell>
          <cell r="D27">
            <v>0.1</v>
          </cell>
          <cell r="E27">
            <v>0.1</v>
          </cell>
          <cell r="F27">
            <v>0</v>
          </cell>
          <cell r="G27">
            <v>0.3</v>
          </cell>
          <cell r="H27">
            <v>34.6</v>
          </cell>
          <cell r="I27">
            <v>889</v>
          </cell>
        </row>
        <row r="28">
          <cell r="B28">
            <v>24.6</v>
          </cell>
          <cell r="C28">
            <v>0</v>
          </cell>
          <cell r="D28">
            <v>1.8</v>
          </cell>
          <cell r="E28">
            <v>16.3</v>
          </cell>
          <cell r="F28">
            <v>140.8</v>
          </cell>
          <cell r="G28">
            <v>39.9</v>
          </cell>
          <cell r="H28">
            <v>21.8</v>
          </cell>
          <cell r="I28">
            <v>245.20000000000002</v>
          </cell>
        </row>
        <row r="33">
          <cell r="B33">
            <v>204.3</v>
          </cell>
          <cell r="C33">
            <v>40.8</v>
          </cell>
          <cell r="D33">
            <v>798.6</v>
          </cell>
          <cell r="E33">
            <v>189.8</v>
          </cell>
          <cell r="F33">
            <v>18.3</v>
          </cell>
          <cell r="G33">
            <v>8.8</v>
          </cell>
          <cell r="H33">
            <v>211</v>
          </cell>
          <cell r="I33">
            <v>1471.6</v>
          </cell>
        </row>
        <row r="34">
          <cell r="B34">
            <v>239</v>
          </cell>
          <cell r="C34">
            <v>137.8</v>
          </cell>
          <cell r="D34">
            <v>2486.4</v>
          </cell>
          <cell r="E34">
            <v>25</v>
          </cell>
          <cell r="F34">
            <v>0.5</v>
          </cell>
          <cell r="G34">
            <v>20.8</v>
          </cell>
          <cell r="H34">
            <v>62.5</v>
          </cell>
          <cell r="I34">
            <v>2972.0000000000005</v>
          </cell>
        </row>
        <row r="35">
          <cell r="B35">
            <v>1010.7</v>
          </cell>
          <cell r="C35">
            <v>892.4</v>
          </cell>
          <cell r="D35">
            <v>1</v>
          </cell>
          <cell r="E35">
            <v>0.1</v>
          </cell>
          <cell r="F35">
            <v>0.1</v>
          </cell>
          <cell r="G35">
            <v>11.9</v>
          </cell>
          <cell r="H35">
            <v>121.9</v>
          </cell>
        </row>
        <row r="36">
          <cell r="B36">
            <v>1179</v>
          </cell>
          <cell r="C36">
            <v>659.3</v>
          </cell>
          <cell r="D36">
            <v>45.2</v>
          </cell>
          <cell r="E36">
            <v>1.9</v>
          </cell>
          <cell r="F36">
            <v>0</v>
          </cell>
          <cell r="G36">
            <v>37.4</v>
          </cell>
          <cell r="H36">
            <v>74.6</v>
          </cell>
        </row>
        <row r="37">
          <cell r="B37">
            <v>678.2</v>
          </cell>
          <cell r="C37">
            <v>257.2</v>
          </cell>
          <cell r="D37">
            <v>1</v>
          </cell>
          <cell r="E37">
            <v>0.1</v>
          </cell>
          <cell r="F37">
            <v>0.1</v>
          </cell>
          <cell r="G37">
            <v>0.4</v>
          </cell>
          <cell r="H37">
            <v>59.5</v>
          </cell>
          <cell r="I37">
            <v>996.5000000000001</v>
          </cell>
        </row>
        <row r="38">
          <cell r="B38">
            <v>7.9</v>
          </cell>
          <cell r="C38">
            <v>0</v>
          </cell>
          <cell r="D38">
            <v>4.3</v>
          </cell>
          <cell r="E38">
            <v>10.2</v>
          </cell>
          <cell r="F38">
            <v>119.4</v>
          </cell>
          <cell r="G38">
            <v>75.9</v>
          </cell>
          <cell r="H38">
            <v>15.5</v>
          </cell>
          <cell r="I38">
            <v>233.20000000000002</v>
          </cell>
        </row>
        <row r="43">
          <cell r="B43">
            <v>112.5</v>
          </cell>
          <cell r="C43">
            <v>13.8</v>
          </cell>
          <cell r="D43">
            <v>1150.5</v>
          </cell>
          <cell r="E43">
            <v>198.9</v>
          </cell>
          <cell r="F43">
            <v>46.1</v>
          </cell>
          <cell r="G43">
            <v>11.1</v>
          </cell>
          <cell r="H43">
            <v>231.7</v>
          </cell>
          <cell r="I43">
            <v>1764.6</v>
          </cell>
        </row>
        <row r="44">
          <cell r="B44">
            <v>280.7</v>
          </cell>
          <cell r="C44">
            <v>105.4</v>
          </cell>
          <cell r="D44">
            <v>3383.6</v>
          </cell>
          <cell r="E44">
            <v>66.8</v>
          </cell>
          <cell r="F44">
            <v>0</v>
          </cell>
          <cell r="G44">
            <v>14</v>
          </cell>
          <cell r="H44">
            <v>151.2</v>
          </cell>
          <cell r="I44">
            <v>4001.7</v>
          </cell>
        </row>
        <row r="45">
          <cell r="B45">
            <v>1051.6</v>
          </cell>
          <cell r="C45">
            <v>861.1</v>
          </cell>
          <cell r="D45">
            <v>3.4</v>
          </cell>
          <cell r="E45">
            <v>1.1</v>
          </cell>
          <cell r="F45">
            <v>0</v>
          </cell>
          <cell r="G45">
            <v>27.2</v>
          </cell>
          <cell r="H45">
            <v>154.3</v>
          </cell>
        </row>
        <row r="46">
          <cell r="B46">
            <v>1513.8</v>
          </cell>
          <cell r="C46">
            <v>465.1</v>
          </cell>
          <cell r="D46">
            <v>24.6</v>
          </cell>
          <cell r="E46">
            <v>0.2</v>
          </cell>
          <cell r="F46">
            <v>0</v>
          </cell>
          <cell r="G46">
            <v>39.2</v>
          </cell>
          <cell r="H46">
            <v>59.2</v>
          </cell>
        </row>
        <row r="47">
          <cell r="B47">
            <v>457.9</v>
          </cell>
          <cell r="C47">
            <v>135.4</v>
          </cell>
          <cell r="D47">
            <v>0.6</v>
          </cell>
          <cell r="E47">
            <v>0.1</v>
          </cell>
          <cell r="F47">
            <v>0</v>
          </cell>
          <cell r="G47">
            <v>0.2</v>
          </cell>
          <cell r="H47">
            <v>121.7</v>
          </cell>
          <cell r="I47">
            <v>715.9000000000001</v>
          </cell>
        </row>
        <row r="48">
          <cell r="B48">
            <v>7.2</v>
          </cell>
          <cell r="C48">
            <v>0</v>
          </cell>
          <cell r="D48">
            <v>0.6</v>
          </cell>
          <cell r="E48">
            <v>6.4</v>
          </cell>
          <cell r="F48">
            <v>78.1</v>
          </cell>
          <cell r="G48">
            <v>140.5</v>
          </cell>
          <cell r="H48">
            <v>13.2</v>
          </cell>
          <cell r="I48">
            <v>246</v>
          </cell>
        </row>
        <row r="53">
          <cell r="B53">
            <v>165.8</v>
          </cell>
          <cell r="C53">
            <v>185.9</v>
          </cell>
          <cell r="D53">
            <v>663.2</v>
          </cell>
          <cell r="E53">
            <v>259.4</v>
          </cell>
          <cell r="F53">
            <v>61.7</v>
          </cell>
          <cell r="G53">
            <v>17.1</v>
          </cell>
          <cell r="H53">
            <v>375.2</v>
          </cell>
          <cell r="I53">
            <v>1728.3000000000002</v>
          </cell>
        </row>
        <row r="54">
          <cell r="B54">
            <v>304.1</v>
          </cell>
          <cell r="C54">
            <v>213.6</v>
          </cell>
          <cell r="D54">
            <v>4180.3</v>
          </cell>
          <cell r="E54">
            <v>15.1</v>
          </cell>
          <cell r="F54">
            <v>0</v>
          </cell>
          <cell r="G54">
            <v>20.2</v>
          </cell>
          <cell r="H54">
            <v>213.7</v>
          </cell>
          <cell r="I54">
            <v>4947</v>
          </cell>
        </row>
        <row r="55">
          <cell r="B55">
            <v>759</v>
          </cell>
          <cell r="C55">
            <v>988.1</v>
          </cell>
          <cell r="D55">
            <v>2</v>
          </cell>
          <cell r="E55">
            <v>0.4</v>
          </cell>
          <cell r="F55">
            <v>0</v>
          </cell>
          <cell r="G55">
            <v>10.5</v>
          </cell>
          <cell r="H55">
            <v>184.8</v>
          </cell>
        </row>
        <row r="56">
          <cell r="B56">
            <v>1045.8</v>
          </cell>
          <cell r="C56">
            <v>1021.1</v>
          </cell>
          <cell r="D56">
            <v>10</v>
          </cell>
          <cell r="E56">
            <v>0.1</v>
          </cell>
          <cell r="F56">
            <v>0</v>
          </cell>
          <cell r="G56">
            <v>15.6</v>
          </cell>
          <cell r="H56">
            <v>112.6</v>
          </cell>
        </row>
        <row r="57">
          <cell r="B57">
            <v>509.3</v>
          </cell>
          <cell r="C57">
            <v>187.6</v>
          </cell>
          <cell r="D57">
            <v>0.3</v>
          </cell>
          <cell r="E57">
            <v>0.1</v>
          </cell>
          <cell r="F57">
            <v>0</v>
          </cell>
          <cell r="G57">
            <v>0.1</v>
          </cell>
          <cell r="H57">
            <v>53.2</v>
          </cell>
          <cell r="I57">
            <v>750.6</v>
          </cell>
        </row>
        <row r="58">
          <cell r="B58">
            <v>30</v>
          </cell>
          <cell r="C58">
            <v>0</v>
          </cell>
          <cell r="D58">
            <v>1.5</v>
          </cell>
          <cell r="E58">
            <v>6.5</v>
          </cell>
          <cell r="F58">
            <v>107.7</v>
          </cell>
          <cell r="G58">
            <v>117.2</v>
          </cell>
          <cell r="H58">
            <v>10</v>
          </cell>
          <cell r="I58">
            <v>272.9</v>
          </cell>
        </row>
        <row r="63">
          <cell r="B63">
            <v>78.2</v>
          </cell>
          <cell r="C63">
            <v>62.9</v>
          </cell>
          <cell r="D63">
            <v>571.1</v>
          </cell>
          <cell r="E63">
            <v>530</v>
          </cell>
          <cell r="F63">
            <v>58</v>
          </cell>
          <cell r="G63">
            <v>13.9</v>
          </cell>
          <cell r="H63">
            <v>526.5</v>
          </cell>
          <cell r="I63">
            <v>1840.6000000000001</v>
          </cell>
        </row>
        <row r="64">
          <cell r="B64">
            <v>451.5</v>
          </cell>
          <cell r="C64">
            <v>684.8</v>
          </cell>
          <cell r="D64">
            <v>3415.5</v>
          </cell>
          <cell r="E64">
            <v>10.4</v>
          </cell>
          <cell r="F64">
            <v>0.1</v>
          </cell>
          <cell r="G64">
            <v>33.3</v>
          </cell>
          <cell r="H64">
            <v>210.5</v>
          </cell>
          <cell r="I64">
            <v>4806.1</v>
          </cell>
        </row>
        <row r="65">
          <cell r="B65">
            <v>1054.9</v>
          </cell>
          <cell r="C65">
            <v>1314.1</v>
          </cell>
          <cell r="D65">
            <v>5.7</v>
          </cell>
          <cell r="E65">
            <v>0.6</v>
          </cell>
          <cell r="F65">
            <v>0</v>
          </cell>
          <cell r="G65">
            <v>23.2</v>
          </cell>
          <cell r="H65">
            <v>308.8</v>
          </cell>
        </row>
        <row r="66">
          <cell r="B66">
            <v>1501.7</v>
          </cell>
          <cell r="C66">
            <v>756.4</v>
          </cell>
          <cell r="D66">
            <v>15.5</v>
          </cell>
          <cell r="E66">
            <v>0.4</v>
          </cell>
          <cell r="F66">
            <v>0</v>
          </cell>
          <cell r="G66">
            <v>22.5</v>
          </cell>
          <cell r="H66">
            <v>169.8</v>
          </cell>
        </row>
        <row r="67">
          <cell r="B67">
            <v>1455.8</v>
          </cell>
          <cell r="C67">
            <v>134.2</v>
          </cell>
          <cell r="D67">
            <v>12.3</v>
          </cell>
          <cell r="E67">
            <v>0.1</v>
          </cell>
          <cell r="F67">
            <v>0</v>
          </cell>
          <cell r="G67">
            <v>0.2</v>
          </cell>
          <cell r="H67">
            <v>82.4</v>
          </cell>
          <cell r="I67">
            <v>1685</v>
          </cell>
        </row>
        <row r="68">
          <cell r="B68">
            <v>3</v>
          </cell>
          <cell r="C68">
            <v>0</v>
          </cell>
          <cell r="D68">
            <v>0.1</v>
          </cell>
          <cell r="E68">
            <v>15.4</v>
          </cell>
          <cell r="F68">
            <v>147</v>
          </cell>
          <cell r="G68">
            <v>118.2</v>
          </cell>
          <cell r="H68">
            <v>13.5</v>
          </cell>
          <cell r="I68">
            <v>297.2</v>
          </cell>
        </row>
        <row r="73">
          <cell r="B73">
            <v>60.5</v>
          </cell>
          <cell r="C73">
            <v>64.8</v>
          </cell>
          <cell r="D73">
            <v>905.2</v>
          </cell>
          <cell r="E73">
            <v>486</v>
          </cell>
          <cell r="F73">
            <v>43.5</v>
          </cell>
          <cell r="G73">
            <v>13</v>
          </cell>
          <cell r="H73">
            <v>558.4</v>
          </cell>
          <cell r="I73">
            <v>2131.4</v>
          </cell>
        </row>
        <row r="74">
          <cell r="B74">
            <v>399.2</v>
          </cell>
          <cell r="C74">
            <v>411.5</v>
          </cell>
          <cell r="D74">
            <v>2802.6</v>
          </cell>
          <cell r="E74">
            <v>21.6</v>
          </cell>
          <cell r="F74">
            <v>0</v>
          </cell>
          <cell r="G74">
            <v>24</v>
          </cell>
          <cell r="H74">
            <v>142.2</v>
          </cell>
          <cell r="I74">
            <v>3801.1</v>
          </cell>
        </row>
        <row r="75">
          <cell r="B75">
            <v>766.7</v>
          </cell>
          <cell r="C75">
            <v>1119.8</v>
          </cell>
          <cell r="D75">
            <v>2.4</v>
          </cell>
          <cell r="E75">
            <v>0.3</v>
          </cell>
          <cell r="F75">
            <v>0</v>
          </cell>
          <cell r="G75">
            <v>18</v>
          </cell>
          <cell r="H75">
            <v>163.6</v>
          </cell>
        </row>
        <row r="76">
          <cell r="B76">
            <v>1501.4</v>
          </cell>
          <cell r="C76">
            <v>573.2</v>
          </cell>
          <cell r="D76">
            <v>36.4</v>
          </cell>
          <cell r="E76">
            <v>0.7</v>
          </cell>
          <cell r="F76">
            <v>0</v>
          </cell>
          <cell r="G76">
            <v>43</v>
          </cell>
          <cell r="H76">
            <v>181.2</v>
          </cell>
        </row>
        <row r="77">
          <cell r="B77">
            <v>860.2</v>
          </cell>
          <cell r="C77">
            <v>107</v>
          </cell>
          <cell r="D77">
            <v>5.4</v>
          </cell>
          <cell r="E77">
            <v>0.1</v>
          </cell>
          <cell r="F77">
            <v>0</v>
          </cell>
          <cell r="G77">
            <v>0.3</v>
          </cell>
          <cell r="H77">
            <v>16.9</v>
          </cell>
          <cell r="I77">
            <v>989.9</v>
          </cell>
        </row>
        <row r="78">
          <cell r="B78">
            <v>1.3</v>
          </cell>
          <cell r="C78">
            <v>0</v>
          </cell>
          <cell r="D78">
            <v>0.1</v>
          </cell>
          <cell r="E78">
            <v>13</v>
          </cell>
          <cell r="F78">
            <v>172.7</v>
          </cell>
          <cell r="G78">
            <v>83.2</v>
          </cell>
          <cell r="H78">
            <v>21.5</v>
          </cell>
          <cell r="I78">
            <v>291.8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35">
      <selection activeCell="A48" sqref="A48"/>
    </sheetView>
  </sheetViews>
  <sheetFormatPr defaultColWidth="9.140625" defaultRowHeight="12.75"/>
  <cols>
    <col min="1" max="1" width="20.7109375" style="0" bestFit="1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7" ht="13.5" thickBot="1">
      <c r="A2" s="1"/>
      <c r="B2" s="1"/>
      <c r="C2" s="1"/>
      <c r="D2" s="1"/>
      <c r="E2" s="1"/>
      <c r="F2" s="1"/>
      <c r="G2" s="1"/>
    </row>
    <row r="3" spans="1:9" ht="13.5" thickBot="1">
      <c r="A3" s="2"/>
      <c r="B3" s="4" t="s">
        <v>8</v>
      </c>
      <c r="C3" s="4" t="s">
        <v>9</v>
      </c>
      <c r="D3" s="4" t="s">
        <v>10</v>
      </c>
      <c r="E3" s="4" t="s">
        <v>11</v>
      </c>
      <c r="F3" s="4" t="s">
        <v>13</v>
      </c>
      <c r="G3" s="4" t="s">
        <v>14</v>
      </c>
      <c r="H3" s="4" t="s">
        <v>12</v>
      </c>
      <c r="I3" s="5" t="s">
        <v>7</v>
      </c>
    </row>
    <row r="4" spans="1:9" ht="12.75">
      <c r="A4" s="3" t="s">
        <v>1</v>
      </c>
      <c r="B4" s="3">
        <v>860</v>
      </c>
      <c r="C4" s="4">
        <v>284</v>
      </c>
      <c r="D4" s="4">
        <v>3675</v>
      </c>
      <c r="E4" s="4">
        <v>5612</v>
      </c>
      <c r="F4" s="4">
        <v>800</v>
      </c>
      <c r="G4" s="4">
        <v>109</v>
      </c>
      <c r="H4" s="4">
        <v>2055</v>
      </c>
      <c r="I4" s="5">
        <f aca="true" t="shared" si="0" ref="I4:I9">SUM(B4:H4)</f>
        <v>13395</v>
      </c>
    </row>
    <row r="5" spans="1:9" ht="12.75">
      <c r="A5" s="6" t="s">
        <v>2</v>
      </c>
      <c r="B5" s="6">
        <v>4564</v>
      </c>
      <c r="C5" s="7">
        <v>3897</v>
      </c>
      <c r="D5" s="7">
        <v>16201</v>
      </c>
      <c r="E5" s="12">
        <v>643</v>
      </c>
      <c r="F5" s="12">
        <v>0.5</v>
      </c>
      <c r="G5" s="12">
        <v>356</v>
      </c>
      <c r="H5" s="12">
        <v>12083.5</v>
      </c>
      <c r="I5" s="8">
        <f t="shared" si="0"/>
        <v>37745</v>
      </c>
    </row>
    <row r="6" spans="1:9" ht="12.75">
      <c r="A6" s="6" t="s">
        <v>3</v>
      </c>
      <c r="B6" s="6">
        <v>8353</v>
      </c>
      <c r="C6" s="7">
        <v>7878</v>
      </c>
      <c r="D6" s="7">
        <v>72</v>
      </c>
      <c r="E6" s="12">
        <v>67</v>
      </c>
      <c r="F6" s="12">
        <v>751</v>
      </c>
      <c r="G6" s="12">
        <v>67</v>
      </c>
      <c r="H6" s="12">
        <v>3410</v>
      </c>
      <c r="I6" s="8">
        <f t="shared" si="0"/>
        <v>20598</v>
      </c>
    </row>
    <row r="7" spans="1:9" ht="12.75">
      <c r="A7" s="6" t="s">
        <v>4</v>
      </c>
      <c r="B7" s="6">
        <v>8207</v>
      </c>
      <c r="C7" s="12">
        <v>4892</v>
      </c>
      <c r="D7" s="12">
        <v>2124</v>
      </c>
      <c r="E7" s="12">
        <v>98</v>
      </c>
      <c r="F7" s="12">
        <v>0.2</v>
      </c>
      <c r="G7" s="12">
        <v>803</v>
      </c>
      <c r="H7" s="12">
        <v>2358.8</v>
      </c>
      <c r="I7" s="8">
        <f t="shared" si="0"/>
        <v>18483</v>
      </c>
    </row>
    <row r="8" spans="1:9" ht="12.75">
      <c r="A8" s="6" t="s">
        <v>5</v>
      </c>
      <c r="B8" s="6">
        <v>4900</v>
      </c>
      <c r="C8" s="12">
        <v>2910</v>
      </c>
      <c r="D8" s="12">
        <v>236</v>
      </c>
      <c r="E8" s="12">
        <v>2</v>
      </c>
      <c r="F8" s="12">
        <v>0</v>
      </c>
      <c r="G8" s="12">
        <v>3.1</v>
      </c>
      <c r="H8" s="12">
        <v>475</v>
      </c>
      <c r="I8" s="8">
        <f t="shared" si="0"/>
        <v>8526.1</v>
      </c>
    </row>
    <row r="9" spans="1:9" ht="12.75">
      <c r="A9" s="6" t="s">
        <v>6</v>
      </c>
      <c r="B9" s="6">
        <v>167</v>
      </c>
      <c r="C9" s="12">
        <v>3</v>
      </c>
      <c r="D9" s="12">
        <v>43</v>
      </c>
      <c r="E9" s="12">
        <v>67</v>
      </c>
      <c r="F9" s="12">
        <v>1776</v>
      </c>
      <c r="G9" s="12">
        <v>434</v>
      </c>
      <c r="H9" s="12">
        <v>3992</v>
      </c>
      <c r="I9" s="8">
        <f t="shared" si="0"/>
        <v>6482</v>
      </c>
    </row>
    <row r="10" spans="1:9" ht="12.75">
      <c r="A10" s="6"/>
      <c r="B10" s="6"/>
      <c r="C10" s="7"/>
      <c r="D10" s="7"/>
      <c r="E10" s="7"/>
      <c r="F10" s="7"/>
      <c r="G10" s="7"/>
      <c r="H10" s="7"/>
      <c r="I10" s="8"/>
    </row>
    <row r="11" spans="1:9" ht="12.75">
      <c r="A11" s="6" t="s">
        <v>7</v>
      </c>
      <c r="B11" s="6">
        <f>SUM(B4:B10)</f>
        <v>27051</v>
      </c>
      <c r="C11" s="7">
        <f aca="true" t="shared" si="1" ref="C11:I11">SUM(C4:C10)</f>
        <v>19864</v>
      </c>
      <c r="D11" s="7">
        <f t="shared" si="1"/>
        <v>22351</v>
      </c>
      <c r="E11" s="7">
        <f t="shared" si="1"/>
        <v>6489</v>
      </c>
      <c r="F11" s="7">
        <f t="shared" si="1"/>
        <v>3327.7</v>
      </c>
      <c r="G11" s="7">
        <f t="shared" si="1"/>
        <v>1772.1</v>
      </c>
      <c r="H11" s="7">
        <f t="shared" si="1"/>
        <v>24374.3</v>
      </c>
      <c r="I11" s="8">
        <f t="shared" si="1"/>
        <v>105229.1</v>
      </c>
    </row>
    <row r="12" spans="1:9" ht="13.5" thickBot="1">
      <c r="A12" s="9"/>
      <c r="B12" s="9"/>
      <c r="C12" s="10"/>
      <c r="D12" s="10"/>
      <c r="E12" s="10"/>
      <c r="F12" s="10"/>
      <c r="G12" s="10"/>
      <c r="H12" s="10"/>
      <c r="I12" s="11"/>
    </row>
    <row r="13" spans="1:9" ht="13.5" thickBot="1">
      <c r="A13" s="71" t="s">
        <v>15</v>
      </c>
      <c r="B13" s="72"/>
      <c r="C13" s="72"/>
      <c r="D13" s="72"/>
      <c r="E13" s="72"/>
      <c r="F13" s="72"/>
      <c r="G13" s="72"/>
      <c r="H13" s="72"/>
      <c r="I13" s="72"/>
    </row>
    <row r="14" spans="1:9" ht="13.5" thickBot="1">
      <c r="A14" s="2"/>
      <c r="B14" s="4" t="s">
        <v>8</v>
      </c>
      <c r="C14" s="4" t="s">
        <v>9</v>
      </c>
      <c r="D14" s="4" t="s">
        <v>10</v>
      </c>
      <c r="E14" s="4" t="s">
        <v>11</v>
      </c>
      <c r="F14" s="4" t="s">
        <v>13</v>
      </c>
      <c r="G14" s="4" t="s">
        <v>14</v>
      </c>
      <c r="H14" s="4" t="s">
        <v>12</v>
      </c>
      <c r="I14" s="5" t="s">
        <v>7</v>
      </c>
    </row>
    <row r="15" spans="1:9" ht="12.75">
      <c r="A15" s="3" t="s">
        <v>1</v>
      </c>
      <c r="B15" s="3">
        <v>1564</v>
      </c>
      <c r="C15" s="4">
        <v>879</v>
      </c>
      <c r="D15" s="4">
        <v>3674</v>
      </c>
      <c r="E15" s="4">
        <v>5816</v>
      </c>
      <c r="F15" s="4">
        <v>1017</v>
      </c>
      <c r="G15" s="4">
        <v>80</v>
      </c>
      <c r="H15" s="4">
        <v>2360</v>
      </c>
      <c r="I15" s="5">
        <f aca="true" t="shared" si="2" ref="I15:I20">SUM(B15:H15)</f>
        <v>15390</v>
      </c>
    </row>
    <row r="16" spans="1:9" ht="12.75">
      <c r="A16" s="6" t="s">
        <v>2</v>
      </c>
      <c r="B16" s="6">
        <v>3354</v>
      </c>
      <c r="C16" s="7">
        <v>3114</v>
      </c>
      <c r="D16" s="7">
        <v>21519</v>
      </c>
      <c r="E16" s="12">
        <v>579</v>
      </c>
      <c r="F16" s="12">
        <v>0.2</v>
      </c>
      <c r="G16" s="12">
        <v>263</v>
      </c>
      <c r="H16" s="12">
        <v>6479.8</v>
      </c>
      <c r="I16" s="8">
        <f t="shared" si="2"/>
        <v>35309</v>
      </c>
    </row>
    <row r="17" spans="1:9" ht="12.75">
      <c r="A17" s="6" t="s">
        <v>3</v>
      </c>
      <c r="B17" s="6">
        <v>4942</v>
      </c>
      <c r="C17" s="7">
        <v>7218</v>
      </c>
      <c r="D17" s="7">
        <v>62</v>
      </c>
      <c r="E17" s="12">
        <v>101</v>
      </c>
      <c r="F17" s="12">
        <v>510</v>
      </c>
      <c r="G17" s="12">
        <v>56</v>
      </c>
      <c r="H17" s="12">
        <v>2789</v>
      </c>
      <c r="I17" s="8">
        <f t="shared" si="2"/>
        <v>15678</v>
      </c>
    </row>
    <row r="18" spans="1:9" ht="12.75">
      <c r="A18" s="6" t="s">
        <v>4</v>
      </c>
      <c r="B18" s="6">
        <v>5270</v>
      </c>
      <c r="C18" s="12">
        <v>4369</v>
      </c>
      <c r="D18" s="12">
        <v>1736</v>
      </c>
      <c r="E18" s="12">
        <v>40</v>
      </c>
      <c r="F18" s="12">
        <v>0.1</v>
      </c>
      <c r="G18" s="12">
        <v>805</v>
      </c>
      <c r="H18" s="12">
        <v>2266.9</v>
      </c>
      <c r="I18" s="8">
        <f t="shared" si="2"/>
        <v>14487</v>
      </c>
    </row>
    <row r="19" spans="1:9" ht="12.75">
      <c r="A19" s="6" t="s">
        <v>5</v>
      </c>
      <c r="B19" s="6">
        <v>2836</v>
      </c>
      <c r="C19" s="12">
        <v>2049</v>
      </c>
      <c r="D19" s="12">
        <v>119</v>
      </c>
      <c r="E19" s="12">
        <v>1</v>
      </c>
      <c r="F19" s="12">
        <v>0</v>
      </c>
      <c r="G19" s="12">
        <v>2</v>
      </c>
      <c r="H19" s="12">
        <v>517</v>
      </c>
      <c r="I19" s="8">
        <f t="shared" si="2"/>
        <v>5524</v>
      </c>
    </row>
    <row r="20" spans="1:9" ht="12.75">
      <c r="A20" s="6" t="s">
        <v>6</v>
      </c>
      <c r="B20" s="6">
        <v>231</v>
      </c>
      <c r="C20" s="12">
        <v>5</v>
      </c>
      <c r="D20" s="12">
        <v>310</v>
      </c>
      <c r="E20" s="12">
        <v>84</v>
      </c>
      <c r="F20" s="12">
        <v>1851</v>
      </c>
      <c r="G20" s="12">
        <v>636</v>
      </c>
      <c r="H20" s="12">
        <v>4154</v>
      </c>
      <c r="I20" s="8">
        <f t="shared" si="2"/>
        <v>7271</v>
      </c>
    </row>
    <row r="21" spans="1:9" ht="12.75">
      <c r="A21" s="6"/>
      <c r="B21" s="6"/>
      <c r="C21" s="7"/>
      <c r="D21" s="7"/>
      <c r="E21" s="7"/>
      <c r="F21" s="7"/>
      <c r="G21" s="7"/>
      <c r="H21" s="7"/>
      <c r="I21" s="8"/>
    </row>
    <row r="22" spans="1:9" ht="12.75">
      <c r="A22" s="6" t="s">
        <v>7</v>
      </c>
      <c r="B22" s="6">
        <f>SUM(B15:B21)</f>
        <v>18197</v>
      </c>
      <c r="C22" s="7">
        <f aca="true" t="shared" si="3" ref="C22:I22">SUM(C15:C21)</f>
        <v>17634</v>
      </c>
      <c r="D22" s="7">
        <f t="shared" si="3"/>
        <v>27420</v>
      </c>
      <c r="E22" s="7">
        <f t="shared" si="3"/>
        <v>6621</v>
      </c>
      <c r="F22" s="7">
        <f t="shared" si="3"/>
        <v>3378.3</v>
      </c>
      <c r="G22" s="7">
        <f t="shared" si="3"/>
        <v>1842</v>
      </c>
      <c r="H22" s="7">
        <f t="shared" si="3"/>
        <v>18566.699999999997</v>
      </c>
      <c r="I22" s="8">
        <f t="shared" si="3"/>
        <v>93659</v>
      </c>
    </row>
    <row r="23" spans="1:9" ht="13.5" thickBot="1">
      <c r="A23" s="9"/>
      <c r="B23" s="9"/>
      <c r="C23" s="10"/>
      <c r="D23" s="10"/>
      <c r="E23" s="10"/>
      <c r="F23" s="10"/>
      <c r="G23" s="10"/>
      <c r="H23" s="10"/>
      <c r="I23" s="11"/>
    </row>
    <row r="24" spans="1:9" ht="13.5" thickBot="1">
      <c r="A24" s="71" t="s">
        <v>16</v>
      </c>
      <c r="B24" s="72"/>
      <c r="C24" s="72"/>
      <c r="D24" s="72"/>
      <c r="E24" s="72"/>
      <c r="F24" s="72"/>
      <c r="G24" s="72"/>
      <c r="H24" s="72"/>
      <c r="I24" s="72"/>
    </row>
    <row r="25" spans="1:9" ht="13.5" thickBot="1">
      <c r="A25" s="2"/>
      <c r="B25" s="4" t="s">
        <v>8</v>
      </c>
      <c r="C25" s="4" t="s">
        <v>9</v>
      </c>
      <c r="D25" s="4" t="s">
        <v>10</v>
      </c>
      <c r="E25" s="4" t="s">
        <v>11</v>
      </c>
      <c r="F25" s="4" t="s">
        <v>13</v>
      </c>
      <c r="G25" s="4" t="s">
        <v>14</v>
      </c>
      <c r="H25" s="4" t="s">
        <v>12</v>
      </c>
      <c r="I25" s="5" t="s">
        <v>7</v>
      </c>
    </row>
    <row r="26" spans="1:9" ht="12.75">
      <c r="A26" s="3" t="s">
        <v>1</v>
      </c>
      <c r="B26" s="3">
        <v>2290</v>
      </c>
      <c r="C26" s="4">
        <v>736</v>
      </c>
      <c r="D26" s="4">
        <v>3647</v>
      </c>
      <c r="E26" s="4">
        <v>4511</v>
      </c>
      <c r="F26" s="4">
        <v>1169</v>
      </c>
      <c r="G26" s="4">
        <v>289</v>
      </c>
      <c r="H26" s="4">
        <v>2039</v>
      </c>
      <c r="I26" s="5">
        <f aca="true" t="shared" si="4" ref="I26:I31">SUM(B26:H26)</f>
        <v>14681</v>
      </c>
    </row>
    <row r="27" spans="1:9" ht="12.75">
      <c r="A27" s="6" t="s">
        <v>2</v>
      </c>
      <c r="B27" s="6">
        <v>3673</v>
      </c>
      <c r="C27" s="7">
        <v>3443</v>
      </c>
      <c r="D27" s="7">
        <v>24085</v>
      </c>
      <c r="E27" s="12">
        <v>709</v>
      </c>
      <c r="F27" s="12">
        <v>21</v>
      </c>
      <c r="G27" s="12">
        <v>245</v>
      </c>
      <c r="H27" s="12">
        <v>4229</v>
      </c>
      <c r="I27" s="8">
        <f t="shared" si="4"/>
        <v>36405</v>
      </c>
    </row>
    <row r="28" spans="1:9" ht="12.75">
      <c r="A28" s="6" t="s">
        <v>3</v>
      </c>
      <c r="B28" s="6">
        <v>2808</v>
      </c>
      <c r="C28" s="7">
        <v>4971</v>
      </c>
      <c r="D28" s="7">
        <v>50</v>
      </c>
      <c r="E28" s="12">
        <v>76</v>
      </c>
      <c r="F28" s="12">
        <v>529</v>
      </c>
      <c r="G28" s="12">
        <v>98</v>
      </c>
      <c r="H28" s="12">
        <v>2302</v>
      </c>
      <c r="I28" s="8">
        <f t="shared" si="4"/>
        <v>10834</v>
      </c>
    </row>
    <row r="29" spans="1:9" ht="12.75">
      <c r="A29" s="6" t="s">
        <v>4</v>
      </c>
      <c r="B29" s="6">
        <v>5338</v>
      </c>
      <c r="C29" s="12">
        <v>3523</v>
      </c>
      <c r="D29" s="12">
        <v>1484</v>
      </c>
      <c r="E29" s="12">
        <v>19</v>
      </c>
      <c r="F29" s="12">
        <v>9</v>
      </c>
      <c r="G29" s="12">
        <v>579</v>
      </c>
      <c r="H29" s="12">
        <v>2383</v>
      </c>
      <c r="I29" s="8">
        <f t="shared" si="4"/>
        <v>13335</v>
      </c>
    </row>
    <row r="30" spans="1:9" ht="12.75">
      <c r="A30" s="6" t="s">
        <v>5</v>
      </c>
      <c r="B30" s="6">
        <v>2136</v>
      </c>
      <c r="C30" s="12">
        <v>1193</v>
      </c>
      <c r="D30" s="12">
        <v>161</v>
      </c>
      <c r="E30" s="12">
        <v>1.3</v>
      </c>
      <c r="F30" s="12">
        <v>0</v>
      </c>
      <c r="G30" s="12">
        <v>3.5</v>
      </c>
      <c r="H30" s="12">
        <v>768.2</v>
      </c>
      <c r="I30" s="8">
        <f t="shared" si="4"/>
        <v>4263</v>
      </c>
    </row>
    <row r="31" spans="1:9" ht="12.75">
      <c r="A31" s="6" t="s">
        <v>6</v>
      </c>
      <c r="B31" s="6">
        <v>291</v>
      </c>
      <c r="C31" s="12">
        <v>2</v>
      </c>
      <c r="D31" s="12">
        <v>71</v>
      </c>
      <c r="E31" s="12">
        <v>97</v>
      </c>
      <c r="F31" s="12">
        <v>2097</v>
      </c>
      <c r="G31" s="12">
        <v>880</v>
      </c>
      <c r="H31" s="12">
        <v>915</v>
      </c>
      <c r="I31" s="8">
        <f t="shared" si="4"/>
        <v>4353</v>
      </c>
    </row>
    <row r="32" spans="1:9" ht="12.75">
      <c r="A32" s="6"/>
      <c r="B32" s="6"/>
      <c r="C32" s="7"/>
      <c r="D32" s="7"/>
      <c r="E32" s="7"/>
      <c r="F32" s="7"/>
      <c r="G32" s="7"/>
      <c r="H32" s="7"/>
      <c r="I32" s="8"/>
    </row>
    <row r="33" spans="1:9" ht="12.75">
      <c r="A33" s="6" t="s">
        <v>7</v>
      </c>
      <c r="B33" s="6">
        <f aca="true" t="shared" si="5" ref="B33:I33">SUM(B26:B32)</f>
        <v>16536</v>
      </c>
      <c r="C33" s="7">
        <f t="shared" si="5"/>
        <v>13868</v>
      </c>
      <c r="D33" s="7">
        <f t="shared" si="5"/>
        <v>29498</v>
      </c>
      <c r="E33" s="7">
        <f t="shared" si="5"/>
        <v>5413.3</v>
      </c>
      <c r="F33" s="7">
        <f t="shared" si="5"/>
        <v>3825</v>
      </c>
      <c r="G33" s="7">
        <f t="shared" si="5"/>
        <v>2094.5</v>
      </c>
      <c r="H33" s="7">
        <f t="shared" si="5"/>
        <v>12636.2</v>
      </c>
      <c r="I33" s="8">
        <f t="shared" si="5"/>
        <v>83871</v>
      </c>
    </row>
    <row r="34" spans="1:9" ht="13.5" thickBot="1">
      <c r="A34" s="9"/>
      <c r="B34" s="9"/>
      <c r="C34" s="10"/>
      <c r="D34" s="10"/>
      <c r="E34" s="10"/>
      <c r="F34" s="10"/>
      <c r="G34" s="10"/>
      <c r="H34" s="10"/>
      <c r="I34" s="11"/>
    </row>
    <row r="35" spans="1:9" ht="13.5" thickBot="1">
      <c r="A35" s="71" t="s">
        <v>17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2"/>
      <c r="B36" s="4" t="s">
        <v>8</v>
      </c>
      <c r="C36" s="4" t="s">
        <v>9</v>
      </c>
      <c r="D36" s="4" t="s">
        <v>10</v>
      </c>
      <c r="E36" s="4" t="s">
        <v>11</v>
      </c>
      <c r="F36" s="4" t="s">
        <v>13</v>
      </c>
      <c r="G36" s="4" t="s">
        <v>14</v>
      </c>
      <c r="H36" s="4" t="s">
        <v>12</v>
      </c>
      <c r="I36" s="5" t="s">
        <v>7</v>
      </c>
    </row>
    <row r="37" spans="1:9" ht="12.75">
      <c r="A37" s="3" t="s">
        <v>1</v>
      </c>
      <c r="B37" s="3">
        <v>1837</v>
      </c>
      <c r="C37" s="4">
        <v>572</v>
      </c>
      <c r="D37" s="4">
        <v>6746</v>
      </c>
      <c r="E37" s="4">
        <v>4773</v>
      </c>
      <c r="F37" s="4">
        <v>977</v>
      </c>
      <c r="G37" s="4">
        <v>90</v>
      </c>
      <c r="H37" s="4">
        <v>2191</v>
      </c>
      <c r="I37" s="5">
        <f aca="true" t="shared" si="6" ref="I37:I42">SUM(B37:H37)</f>
        <v>17186</v>
      </c>
    </row>
    <row r="38" spans="1:9" ht="12.75">
      <c r="A38" s="6" t="s">
        <v>2</v>
      </c>
      <c r="B38" s="6">
        <v>4862</v>
      </c>
      <c r="C38" s="7">
        <v>2733</v>
      </c>
      <c r="D38" s="7">
        <v>28191</v>
      </c>
      <c r="E38" s="12">
        <v>636</v>
      </c>
      <c r="F38" s="12">
        <v>1</v>
      </c>
      <c r="G38" s="12">
        <v>233</v>
      </c>
      <c r="H38" s="12">
        <v>9609</v>
      </c>
      <c r="I38" s="8">
        <f t="shared" si="6"/>
        <v>46265</v>
      </c>
    </row>
    <row r="39" spans="1:9" ht="12.75">
      <c r="A39" s="6" t="s">
        <v>3</v>
      </c>
      <c r="B39" s="6">
        <v>4010</v>
      </c>
      <c r="C39" s="7">
        <v>4625</v>
      </c>
      <c r="D39" s="7">
        <v>47</v>
      </c>
      <c r="E39" s="12">
        <v>31</v>
      </c>
      <c r="F39" s="12">
        <v>739</v>
      </c>
      <c r="G39" s="12">
        <v>88</v>
      </c>
      <c r="H39" s="12">
        <v>2041</v>
      </c>
      <c r="I39" s="8">
        <f t="shared" si="6"/>
        <v>11581</v>
      </c>
    </row>
    <row r="40" spans="1:9" ht="12.75">
      <c r="A40" s="6" t="s">
        <v>4</v>
      </c>
      <c r="B40" s="6">
        <v>8588</v>
      </c>
      <c r="C40" s="12">
        <v>4297</v>
      </c>
      <c r="D40" s="12">
        <v>1100</v>
      </c>
      <c r="E40" s="12">
        <v>13</v>
      </c>
      <c r="F40" s="12">
        <v>6</v>
      </c>
      <c r="G40" s="12">
        <v>592</v>
      </c>
      <c r="H40" s="12">
        <v>2647</v>
      </c>
      <c r="I40" s="8">
        <f t="shared" si="6"/>
        <v>17243</v>
      </c>
    </row>
    <row r="41" spans="1:9" ht="12.75">
      <c r="A41" s="6" t="s">
        <v>5</v>
      </c>
      <c r="B41" s="6">
        <v>7147</v>
      </c>
      <c r="C41" s="12">
        <v>1823</v>
      </c>
      <c r="D41" s="12">
        <v>492</v>
      </c>
      <c r="E41" s="12">
        <v>4</v>
      </c>
      <c r="F41" s="12">
        <v>0</v>
      </c>
      <c r="G41" s="12">
        <v>17</v>
      </c>
      <c r="H41" s="12">
        <v>549</v>
      </c>
      <c r="I41" s="8">
        <f t="shared" si="6"/>
        <v>10032</v>
      </c>
    </row>
    <row r="42" spans="1:9" ht="12.75">
      <c r="A42" s="6" t="s">
        <v>6</v>
      </c>
      <c r="B42" s="6">
        <v>170</v>
      </c>
      <c r="C42" s="12">
        <v>0.6</v>
      </c>
      <c r="D42" s="12">
        <v>174</v>
      </c>
      <c r="E42" s="12">
        <v>115</v>
      </c>
      <c r="F42" s="12">
        <v>2133</v>
      </c>
      <c r="G42" s="12">
        <v>982</v>
      </c>
      <c r="H42" s="12">
        <v>202.4</v>
      </c>
      <c r="I42" s="8">
        <f t="shared" si="6"/>
        <v>3777</v>
      </c>
    </row>
    <row r="43" spans="1:9" ht="12.75">
      <c r="A43" s="6"/>
      <c r="B43" s="6"/>
      <c r="C43" s="7"/>
      <c r="D43" s="7"/>
      <c r="E43" s="7"/>
      <c r="F43" s="7"/>
      <c r="G43" s="7"/>
      <c r="H43" s="7"/>
      <c r="I43" s="8"/>
    </row>
    <row r="44" spans="1:9" ht="12.75">
      <c r="A44" s="6" t="s">
        <v>7</v>
      </c>
      <c r="B44" s="6">
        <f aca="true" t="shared" si="7" ref="B44:I44">SUM(B37:B43)</f>
        <v>26614</v>
      </c>
      <c r="C44" s="7">
        <f t="shared" si="7"/>
        <v>14050.6</v>
      </c>
      <c r="D44" s="7">
        <f t="shared" si="7"/>
        <v>36750</v>
      </c>
      <c r="E44" s="7">
        <f t="shared" si="7"/>
        <v>5572</v>
      </c>
      <c r="F44" s="7">
        <f t="shared" si="7"/>
        <v>3856</v>
      </c>
      <c r="G44" s="7">
        <f t="shared" si="7"/>
        <v>2002</v>
      </c>
      <c r="H44" s="7">
        <f t="shared" si="7"/>
        <v>17239.4</v>
      </c>
      <c r="I44" s="8">
        <f t="shared" si="7"/>
        <v>106084</v>
      </c>
    </row>
    <row r="45" spans="1:9" ht="13.5" thickBot="1">
      <c r="A45" s="9"/>
      <c r="B45" s="9"/>
      <c r="C45" s="10"/>
      <c r="D45" s="10"/>
      <c r="E45" s="10"/>
      <c r="F45" s="10"/>
      <c r="G45" s="10"/>
      <c r="H45" s="10"/>
      <c r="I45" s="11"/>
    </row>
    <row r="46" spans="1:9" ht="13.5" thickBot="1">
      <c r="A46" s="71" t="s">
        <v>18</v>
      </c>
      <c r="B46" s="72"/>
      <c r="C46" s="72"/>
      <c r="D46" s="72"/>
      <c r="E46" s="72"/>
      <c r="F46" s="72"/>
      <c r="G46" s="72"/>
      <c r="H46" s="72"/>
      <c r="I46" s="72"/>
    </row>
    <row r="47" spans="1:9" ht="13.5" thickBot="1">
      <c r="A47" s="2"/>
      <c r="B47" s="4" t="s">
        <v>8</v>
      </c>
      <c r="C47" s="4" t="s">
        <v>9</v>
      </c>
      <c r="D47" s="4" t="s">
        <v>10</v>
      </c>
      <c r="E47" s="4" t="s">
        <v>11</v>
      </c>
      <c r="F47" s="4" t="s">
        <v>13</v>
      </c>
      <c r="G47" s="4" t="s">
        <v>14</v>
      </c>
      <c r="H47" s="4" t="s">
        <v>12</v>
      </c>
      <c r="I47" s="5" t="s">
        <v>7</v>
      </c>
    </row>
    <row r="48" spans="1:9" ht="12.75">
      <c r="A48" s="3" t="s">
        <v>1</v>
      </c>
      <c r="B48" s="3">
        <v>1640</v>
      </c>
      <c r="C48" s="4">
        <v>1594</v>
      </c>
      <c r="D48" s="4">
        <v>11783</v>
      </c>
      <c r="E48" s="4">
        <v>3143</v>
      </c>
      <c r="F48" s="4">
        <v>474</v>
      </c>
      <c r="G48" s="4">
        <v>66</v>
      </c>
      <c r="H48" s="4">
        <v>2663</v>
      </c>
      <c r="I48" s="5">
        <f aca="true" t="shared" si="8" ref="I48:I53">SUM(B48:H48)</f>
        <v>21363</v>
      </c>
    </row>
    <row r="49" spans="1:9" ht="12.75">
      <c r="A49" s="6" t="s">
        <v>2</v>
      </c>
      <c r="B49" s="6">
        <v>4054</v>
      </c>
      <c r="C49" s="7">
        <v>2934</v>
      </c>
      <c r="D49" s="7">
        <v>38596</v>
      </c>
      <c r="E49" s="12">
        <v>472</v>
      </c>
      <c r="F49" s="12">
        <v>1</v>
      </c>
      <c r="G49" s="12">
        <v>186</v>
      </c>
      <c r="H49" s="12">
        <v>10695</v>
      </c>
      <c r="I49" s="8">
        <f t="shared" si="8"/>
        <v>56938</v>
      </c>
    </row>
    <row r="50" spans="1:9" ht="12.75">
      <c r="A50" s="6" t="s">
        <v>3</v>
      </c>
      <c r="B50" s="6">
        <v>6699</v>
      </c>
      <c r="C50" s="7">
        <v>5903</v>
      </c>
      <c r="D50" s="7">
        <v>62</v>
      </c>
      <c r="E50" s="12">
        <v>45</v>
      </c>
      <c r="F50" s="12">
        <v>380</v>
      </c>
      <c r="G50" s="12">
        <v>149</v>
      </c>
      <c r="H50" s="12">
        <v>2085</v>
      </c>
      <c r="I50" s="8">
        <f t="shared" si="8"/>
        <v>15323</v>
      </c>
    </row>
    <row r="51" spans="1:9" ht="12.75">
      <c r="A51" s="6" t="s">
        <v>4</v>
      </c>
      <c r="B51" s="6">
        <v>12105</v>
      </c>
      <c r="C51" s="12">
        <v>5327</v>
      </c>
      <c r="D51" s="12">
        <v>1063</v>
      </c>
      <c r="E51" s="12">
        <v>19</v>
      </c>
      <c r="F51" s="12">
        <v>1</v>
      </c>
      <c r="G51" s="12">
        <v>691</v>
      </c>
      <c r="H51" s="12">
        <v>2968</v>
      </c>
      <c r="I51" s="8">
        <f t="shared" si="8"/>
        <v>22174</v>
      </c>
    </row>
    <row r="52" spans="1:9" ht="12.75">
      <c r="A52" s="6" t="s">
        <v>5</v>
      </c>
      <c r="B52" s="6">
        <v>7359</v>
      </c>
      <c r="C52" s="12">
        <v>2061</v>
      </c>
      <c r="D52" s="12">
        <v>232</v>
      </c>
      <c r="E52" s="12">
        <v>0.6</v>
      </c>
      <c r="F52" s="12">
        <v>0</v>
      </c>
      <c r="G52" s="12">
        <v>4</v>
      </c>
      <c r="H52" s="12">
        <v>461.4</v>
      </c>
      <c r="I52" s="8">
        <f t="shared" si="8"/>
        <v>10118</v>
      </c>
    </row>
    <row r="53" spans="1:9" ht="12.75">
      <c r="A53" s="6" t="s">
        <v>6</v>
      </c>
      <c r="B53" s="6">
        <v>127</v>
      </c>
      <c r="C53" s="12">
        <v>0</v>
      </c>
      <c r="D53" s="12">
        <v>9</v>
      </c>
      <c r="E53" s="12">
        <v>94</v>
      </c>
      <c r="F53" s="12">
        <v>1486</v>
      </c>
      <c r="G53" s="12">
        <v>831</v>
      </c>
      <c r="H53" s="12">
        <v>217</v>
      </c>
      <c r="I53" s="8">
        <f t="shared" si="8"/>
        <v>2764</v>
      </c>
    </row>
    <row r="54" spans="1:9" ht="12.75">
      <c r="A54" s="6"/>
      <c r="B54" s="6"/>
      <c r="C54" s="7"/>
      <c r="D54" s="7"/>
      <c r="E54" s="7"/>
      <c r="F54" s="7"/>
      <c r="G54" s="7"/>
      <c r="H54" s="7"/>
      <c r="I54" s="8"/>
    </row>
    <row r="55" spans="1:9" ht="12.75">
      <c r="A55" s="6" t="s">
        <v>7</v>
      </c>
      <c r="B55" s="6">
        <f aca="true" t="shared" si="9" ref="B55:I55">SUM(B48:B54)</f>
        <v>31984</v>
      </c>
      <c r="C55" s="7">
        <f t="shared" si="9"/>
        <v>17819</v>
      </c>
      <c r="D55" s="7">
        <f t="shared" si="9"/>
        <v>51745</v>
      </c>
      <c r="E55" s="7">
        <f t="shared" si="9"/>
        <v>3773.6</v>
      </c>
      <c r="F55" s="7">
        <f t="shared" si="9"/>
        <v>2342</v>
      </c>
      <c r="G55" s="7">
        <f t="shared" si="9"/>
        <v>1927</v>
      </c>
      <c r="H55" s="7">
        <f t="shared" si="9"/>
        <v>19089.4</v>
      </c>
      <c r="I55" s="8">
        <f t="shared" si="9"/>
        <v>128680</v>
      </c>
    </row>
    <row r="56" spans="1:9" ht="13.5" thickBot="1">
      <c r="A56" s="9"/>
      <c r="B56" s="9"/>
      <c r="C56" s="10"/>
      <c r="D56" s="10"/>
      <c r="E56" s="10"/>
      <c r="F56" s="10"/>
      <c r="G56" s="10"/>
      <c r="H56" s="10"/>
      <c r="I56" s="11"/>
    </row>
  </sheetData>
  <mergeCells count="5">
    <mergeCell ref="A46:I46"/>
    <mergeCell ref="A13:I13"/>
    <mergeCell ref="A1:I1"/>
    <mergeCell ref="A24:I24"/>
    <mergeCell ref="A35:I35"/>
  </mergeCells>
  <printOptions gridLines="1"/>
  <pageMargins left="0.75" right="0.75" top="1" bottom="1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B19" sqref="B19"/>
    </sheetView>
  </sheetViews>
  <sheetFormatPr defaultColWidth="9.140625" defaultRowHeight="12.75"/>
  <cols>
    <col min="1" max="1" width="10.8515625" style="0" customWidth="1"/>
  </cols>
  <sheetData>
    <row r="2" ht="15.75">
      <c r="A2" s="13" t="s">
        <v>20</v>
      </c>
    </row>
    <row r="3" ht="13.5" thickBot="1">
      <c r="D3" s="14" t="s">
        <v>40</v>
      </c>
    </row>
    <row r="4" spans="1:7" ht="13.5" thickBot="1">
      <c r="A4" s="19"/>
      <c r="B4" s="23">
        <v>1998</v>
      </c>
      <c r="C4" s="24">
        <v>1999</v>
      </c>
      <c r="D4" s="24">
        <v>2000</v>
      </c>
      <c r="E4" s="24">
        <v>2001</v>
      </c>
      <c r="F4" s="25">
        <v>2002</v>
      </c>
      <c r="G4" s="14"/>
    </row>
    <row r="5" spans="1:7" ht="12.75">
      <c r="A5" s="20"/>
      <c r="B5" s="18"/>
      <c r="C5" s="17"/>
      <c r="D5" s="17"/>
      <c r="E5" s="17"/>
      <c r="F5" s="17"/>
      <c r="G5" s="14"/>
    </row>
    <row r="6" spans="1:6" ht="12.75">
      <c r="A6" s="21" t="s">
        <v>8</v>
      </c>
      <c r="B6" s="47">
        <v>27051</v>
      </c>
      <c r="C6" s="42">
        <v>18197</v>
      </c>
      <c r="D6" s="42">
        <v>16536</v>
      </c>
      <c r="E6" s="42">
        <v>26614</v>
      </c>
      <c r="F6" s="42">
        <v>31984</v>
      </c>
    </row>
    <row r="7" spans="1:6" ht="12.75">
      <c r="A7" s="21" t="s">
        <v>9</v>
      </c>
      <c r="B7" s="47">
        <v>19864</v>
      </c>
      <c r="C7" s="42">
        <v>17634</v>
      </c>
      <c r="D7" s="42">
        <v>13868</v>
      </c>
      <c r="E7" s="42">
        <v>14059.6</v>
      </c>
      <c r="F7" s="42">
        <v>17819</v>
      </c>
    </row>
    <row r="8" spans="1:6" ht="12.75">
      <c r="A8" s="21" t="s">
        <v>10</v>
      </c>
      <c r="B8" s="47">
        <v>22351</v>
      </c>
      <c r="C8" s="42">
        <v>27420</v>
      </c>
      <c r="D8" s="42">
        <v>29498</v>
      </c>
      <c r="E8" s="42">
        <v>36750</v>
      </c>
      <c r="F8" s="42">
        <v>51745</v>
      </c>
    </row>
    <row r="9" spans="1:6" ht="12.75">
      <c r="A9" s="21" t="s">
        <v>21</v>
      </c>
      <c r="B9" s="47">
        <v>6489</v>
      </c>
      <c r="C9" s="42">
        <v>6621</v>
      </c>
      <c r="D9" s="42">
        <v>5413.3</v>
      </c>
      <c r="E9" s="42">
        <v>5572</v>
      </c>
      <c r="F9" s="42">
        <v>3773.6</v>
      </c>
    </row>
    <row r="10" spans="1:6" ht="12.75">
      <c r="A10" s="21" t="s">
        <v>13</v>
      </c>
      <c r="B10" s="47">
        <v>3327.7</v>
      </c>
      <c r="C10" s="42">
        <v>3378.3</v>
      </c>
      <c r="D10" s="42">
        <v>3825</v>
      </c>
      <c r="E10" s="42">
        <v>3856</v>
      </c>
      <c r="F10" s="42">
        <v>2342</v>
      </c>
    </row>
    <row r="11" spans="1:6" ht="12.75">
      <c r="A11" s="21" t="s">
        <v>14</v>
      </c>
      <c r="B11" s="47">
        <v>1772.1</v>
      </c>
      <c r="C11" s="42">
        <v>1842</v>
      </c>
      <c r="D11" s="42">
        <v>2094.5</v>
      </c>
      <c r="E11" s="42">
        <v>2002</v>
      </c>
      <c r="F11" s="42">
        <v>1927</v>
      </c>
    </row>
    <row r="12" spans="1:6" ht="12.75">
      <c r="A12" s="21" t="s">
        <v>12</v>
      </c>
      <c r="B12" s="47">
        <v>24374.3</v>
      </c>
      <c r="C12" s="42">
        <v>18566.7</v>
      </c>
      <c r="D12" s="42">
        <v>12636.2</v>
      </c>
      <c r="E12" s="42">
        <v>17239.4</v>
      </c>
      <c r="F12" s="42">
        <v>19089.4</v>
      </c>
    </row>
    <row r="13" spans="1:6" ht="13.5" thickBot="1">
      <c r="A13" s="21"/>
      <c r="B13" s="48"/>
      <c r="C13" s="49"/>
      <c r="D13" s="49"/>
      <c r="E13" s="49"/>
      <c r="F13" s="49"/>
    </row>
    <row r="14" spans="1:6" ht="13.5" thickBot="1">
      <c r="A14" s="22" t="s">
        <v>22</v>
      </c>
      <c r="B14" s="50">
        <f>SUM(B6:B12)</f>
        <v>105229.1</v>
      </c>
      <c r="C14" s="51">
        <f>SUM(C6:C12)</f>
        <v>93659</v>
      </c>
      <c r="D14" s="51">
        <f>SUM(D6:D12)</f>
        <v>83871</v>
      </c>
      <c r="E14" s="51">
        <f>SUM(E6:E12)</f>
        <v>106093</v>
      </c>
      <c r="F14" s="52">
        <f>SUM(F6:F12)</f>
        <v>128680</v>
      </c>
    </row>
    <row r="15" ht="12.75">
      <c r="B15" t="s">
        <v>19</v>
      </c>
    </row>
    <row r="16" ht="13.5" thickBot="1">
      <c r="D16" s="14" t="s">
        <v>41</v>
      </c>
    </row>
    <row r="17" spans="1:6" ht="13.5" thickBot="1">
      <c r="A17" s="19"/>
      <c r="B17" s="29">
        <v>1998</v>
      </c>
      <c r="C17" s="30">
        <v>1999</v>
      </c>
      <c r="D17" s="30">
        <v>2000</v>
      </c>
      <c r="E17" s="30">
        <v>2001</v>
      </c>
      <c r="F17" s="31">
        <v>2002</v>
      </c>
    </row>
    <row r="18" spans="1:6" ht="12.75">
      <c r="A18" s="26"/>
      <c r="B18" s="32" t="s">
        <v>19</v>
      </c>
      <c r="C18" s="15"/>
      <c r="D18" s="15"/>
      <c r="E18" s="15"/>
      <c r="F18" s="15"/>
    </row>
    <row r="19" spans="1:6" ht="12.75">
      <c r="A19" s="27" t="s">
        <v>8</v>
      </c>
      <c r="B19" s="32">
        <f aca="true" t="shared" si="0" ref="B19:B25">B6/$B$14</f>
        <v>0.2570676742460023</v>
      </c>
      <c r="C19" s="32">
        <f>C6/$C$14</f>
        <v>0.19428992408631313</v>
      </c>
      <c r="D19" s="32">
        <f>D6/$D$14</f>
        <v>0.19715992416925993</v>
      </c>
      <c r="E19" s="32">
        <f>E6/$E$14</f>
        <v>0.250855381599163</v>
      </c>
      <c r="F19" s="32">
        <f>F6/$F$14</f>
        <v>0.248554553932235</v>
      </c>
    </row>
    <row r="20" spans="1:6" ht="12.75">
      <c r="A20" s="27" t="s">
        <v>9</v>
      </c>
      <c r="B20" s="32">
        <f t="shared" si="0"/>
        <v>0.1887690762346157</v>
      </c>
      <c r="C20" s="32">
        <f aca="true" t="shared" si="1" ref="C20:C25">C7/$C$14</f>
        <v>0.18827875591240564</v>
      </c>
      <c r="D20" s="32">
        <f aca="true" t="shared" si="2" ref="D20:D25">D7/$D$14</f>
        <v>0.16534916717339723</v>
      </c>
      <c r="E20" s="32">
        <f aca="true" t="shared" si="3" ref="E20:E25">E7/$E$14</f>
        <v>0.13252146701478892</v>
      </c>
      <c r="F20" s="32">
        <f aca="true" t="shared" si="4" ref="F20:F25">F7/$F$14</f>
        <v>0.13847528753497046</v>
      </c>
    </row>
    <row r="21" spans="1:6" ht="12.75">
      <c r="A21" s="27" t="s">
        <v>10</v>
      </c>
      <c r="B21" s="32">
        <f t="shared" si="0"/>
        <v>0.21240322306282197</v>
      </c>
      <c r="C21" s="32">
        <f t="shared" si="1"/>
        <v>0.29276417642725205</v>
      </c>
      <c r="D21" s="32">
        <f t="shared" si="2"/>
        <v>0.35170678780508163</v>
      </c>
      <c r="E21" s="32">
        <f t="shared" si="3"/>
        <v>0.34639420131394155</v>
      </c>
      <c r="F21" s="32">
        <f t="shared" si="4"/>
        <v>0.40212154180913895</v>
      </c>
    </row>
    <row r="22" spans="1:6" ht="12.75">
      <c r="A22" s="27" t="s">
        <v>21</v>
      </c>
      <c r="B22" s="32">
        <f t="shared" si="0"/>
        <v>0.061665451856948314</v>
      </c>
      <c r="C22" s="32">
        <f t="shared" si="1"/>
        <v>0.07069261896881239</v>
      </c>
      <c r="D22" s="32">
        <f t="shared" si="2"/>
        <v>0.06454316748339713</v>
      </c>
      <c r="E22" s="32">
        <f t="shared" si="3"/>
        <v>0.05251995890398047</v>
      </c>
      <c r="F22" s="32">
        <f t="shared" si="4"/>
        <v>0.029325458501709666</v>
      </c>
    </row>
    <row r="23" spans="1:6" ht="12.75">
      <c r="A23" s="27" t="s">
        <v>13</v>
      </c>
      <c r="B23" s="32">
        <f t="shared" si="0"/>
        <v>0.031623381745163645</v>
      </c>
      <c r="C23" s="32">
        <f t="shared" si="1"/>
        <v>0.03607021215259612</v>
      </c>
      <c r="D23" s="32">
        <f t="shared" si="2"/>
        <v>0.0456057516900955</v>
      </c>
      <c r="E23" s="32">
        <f t="shared" si="3"/>
        <v>0.03634547048344377</v>
      </c>
      <c r="F23" s="32">
        <f t="shared" si="4"/>
        <v>0.018200186509170033</v>
      </c>
    </row>
    <row r="24" spans="1:6" ht="12.75">
      <c r="A24" s="27" t="s">
        <v>14</v>
      </c>
      <c r="B24" s="32">
        <f t="shared" si="0"/>
        <v>0.016840398711002943</v>
      </c>
      <c r="C24" s="32">
        <f t="shared" si="1"/>
        <v>0.01966709018887667</v>
      </c>
      <c r="D24" s="32">
        <f t="shared" si="2"/>
        <v>0.024972875010432688</v>
      </c>
      <c r="E24" s="32">
        <f t="shared" si="3"/>
        <v>0.01887023649062615</v>
      </c>
      <c r="F24" s="32">
        <f t="shared" si="4"/>
        <v>0.014975132110662108</v>
      </c>
    </row>
    <row r="25" spans="1:6" ht="12.75">
      <c r="A25" s="27" t="s">
        <v>12</v>
      </c>
      <c r="B25" s="32">
        <f t="shared" si="0"/>
        <v>0.2316307941434451</v>
      </c>
      <c r="C25" s="32">
        <f t="shared" si="1"/>
        <v>0.19823722226374402</v>
      </c>
      <c r="D25" s="32">
        <f t="shared" si="2"/>
        <v>0.1506623266683359</v>
      </c>
      <c r="E25" s="32">
        <f t="shared" si="3"/>
        <v>0.16249328419405618</v>
      </c>
      <c r="F25" s="32">
        <f t="shared" si="4"/>
        <v>0.14834783960211378</v>
      </c>
    </row>
    <row r="26" spans="1:6" ht="13.5" thickBot="1">
      <c r="A26" s="27"/>
      <c r="B26" s="33" t="s">
        <v>19</v>
      </c>
      <c r="C26" s="33" t="s">
        <v>19</v>
      </c>
      <c r="D26" s="33" t="s">
        <v>19</v>
      </c>
      <c r="E26" s="33" t="s">
        <v>19</v>
      </c>
      <c r="F26" s="33" t="s">
        <v>19</v>
      </c>
    </row>
    <row r="27" spans="1:6" ht="13.5" thickBot="1">
      <c r="A27" s="28" t="s">
        <v>22</v>
      </c>
      <c r="B27" s="53">
        <f>SUM(B19:B25)</f>
        <v>1</v>
      </c>
      <c r="C27" s="54">
        <f>SUM(C19:C25)</f>
        <v>1</v>
      </c>
      <c r="D27" s="54">
        <f>SUM(D19:D25)</f>
        <v>1</v>
      </c>
      <c r="E27" s="54">
        <f>SUM(E19:E25)</f>
        <v>1</v>
      </c>
      <c r="F27" s="55">
        <f>SUM(F19:F25)</f>
        <v>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93">
      <selection activeCell="A94" sqref="A94"/>
    </sheetView>
  </sheetViews>
  <sheetFormatPr defaultColWidth="9.140625" defaultRowHeight="12.75"/>
  <cols>
    <col min="1" max="1" width="22.421875" style="0" customWidth="1"/>
    <col min="7" max="7" width="11.7109375" style="0" customWidth="1"/>
    <col min="8" max="8" width="22.421875" style="0" customWidth="1"/>
  </cols>
  <sheetData>
    <row r="1" spans="1:4" ht="15.75">
      <c r="A1" s="13" t="s">
        <v>42</v>
      </c>
      <c r="B1" s="13"/>
      <c r="C1" s="13"/>
      <c r="D1" s="13"/>
    </row>
    <row r="3" spans="3:12" ht="16.5" thickBot="1">
      <c r="C3" s="13" t="s">
        <v>23</v>
      </c>
      <c r="D3" s="13"/>
      <c r="E3" s="13"/>
      <c r="J3" s="13" t="s">
        <v>24</v>
      </c>
      <c r="K3" s="13"/>
      <c r="L3" s="41"/>
    </row>
    <row r="4" spans="1:14" ht="12.75">
      <c r="A4" s="34"/>
      <c r="B4" s="35">
        <v>1998</v>
      </c>
      <c r="C4" s="35">
        <v>1999</v>
      </c>
      <c r="D4" s="35">
        <v>2000</v>
      </c>
      <c r="E4" s="35">
        <v>2001</v>
      </c>
      <c r="F4" s="35">
        <v>2002</v>
      </c>
      <c r="G4" s="63">
        <v>2003</v>
      </c>
      <c r="H4" s="5"/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16">
        <v>2003</v>
      </c>
    </row>
    <row r="5" spans="1:14" ht="12.75">
      <c r="A5" s="16" t="s">
        <v>1</v>
      </c>
      <c r="B5" s="42">
        <f>'VEIÐUHAGTØL 1998-2002'!B4</f>
        <v>860</v>
      </c>
      <c r="C5" s="42">
        <f>'VEIÐUHAGTØL 1998-2002'!B15</f>
        <v>1564</v>
      </c>
      <c r="D5" s="42">
        <f>'VEIÐUHAGTØL 1998-2002'!B26</f>
        <v>2290</v>
      </c>
      <c r="E5" s="42">
        <f>'VEIÐUHAGTØL 1998-2002'!B37</f>
        <v>1837</v>
      </c>
      <c r="F5" s="60">
        <f>'VEIÐUHAGTØL 1998-2002'!B48</f>
        <v>1640</v>
      </c>
      <c r="G5" s="42">
        <f>'[1]Ark1'!$B$3+'[1]Ark1'!$B$13+'[1]Ark1'!$B$23+'[1]Ark1'!$B$33+'[1]Ark1'!$B$43+'[1]Ark1'!$B$53+'[1]Ark1'!$B$63+'[1]Ark1'!$B$73</f>
        <v>1230.2</v>
      </c>
      <c r="H5" s="62" t="s">
        <v>1</v>
      </c>
      <c r="I5" s="32">
        <f aca="true" t="shared" si="0" ref="I5:I10">B5/$B$12</f>
        <v>0.031791800672803225</v>
      </c>
      <c r="J5" s="32">
        <f aca="true" t="shared" si="1" ref="J5:J10">C5/$C$12</f>
        <v>0.08594823322525691</v>
      </c>
      <c r="K5" s="32">
        <f aca="true" t="shared" si="2" ref="K5:K10">D5/$D$12</f>
        <v>0.13848572810836962</v>
      </c>
      <c r="L5" s="32">
        <f aca="true" t="shared" si="3" ref="L5:L10">E5/$E$12</f>
        <v>0.06902382204854587</v>
      </c>
      <c r="M5" s="68">
        <f aca="true" t="shared" si="4" ref="M5:M10">F5/$F$12</f>
        <v>0.05127563781890945</v>
      </c>
      <c r="N5" s="68">
        <f aca="true" t="shared" si="5" ref="N5:N10">G5/$G$12</f>
        <v>0.04439440360582735</v>
      </c>
    </row>
    <row r="6" spans="1:14" ht="12.75">
      <c r="A6" s="16" t="s">
        <v>2</v>
      </c>
      <c r="B6" s="42">
        <f>'VEIÐUHAGTØL 1998-2002'!B5</f>
        <v>4564</v>
      </c>
      <c r="C6" s="42">
        <f>'VEIÐUHAGTØL 1998-2002'!B16</f>
        <v>3354</v>
      </c>
      <c r="D6" s="42">
        <f>'VEIÐUHAGTØL 1998-2002'!B27</f>
        <v>3673</v>
      </c>
      <c r="E6" s="42">
        <f>'VEIÐUHAGTØL 1998-2002'!B38</f>
        <v>4862</v>
      </c>
      <c r="F6" s="60">
        <f>'VEIÐUHAGTØL 1998-2002'!B49</f>
        <v>4054</v>
      </c>
      <c r="G6" s="42">
        <f>'[1]Ark1'!$B$4+'[1]Ark1'!$B$14+'[1]Ark1'!$B$24+'[1]Ark1'!$B$34+'[1]Ark1'!$B$44+'[1]Ark1'!$B$54+'[1]Ark1'!$B$64+'[1]Ark1'!$B$74</f>
        <v>2695.9</v>
      </c>
      <c r="H6" s="62" t="s">
        <v>2</v>
      </c>
      <c r="I6" s="32">
        <f t="shared" si="0"/>
        <v>0.16871834682636502</v>
      </c>
      <c r="J6" s="32">
        <f t="shared" si="1"/>
        <v>0.18431609605979007</v>
      </c>
      <c r="K6" s="32">
        <f t="shared" si="2"/>
        <v>0.2221214320270924</v>
      </c>
      <c r="L6" s="32">
        <f t="shared" si="3"/>
        <v>0.18268580446381605</v>
      </c>
      <c r="M6" s="68">
        <f t="shared" si="4"/>
        <v>0.12675087543771885</v>
      </c>
      <c r="N6" s="68">
        <f t="shared" si="5"/>
        <v>0.0972873294431393</v>
      </c>
    </row>
    <row r="7" spans="1:14" ht="12.75">
      <c r="A7" s="16" t="s">
        <v>3</v>
      </c>
      <c r="B7" s="42">
        <f>'VEIÐUHAGTØL 1998-2002'!B6</f>
        <v>8353</v>
      </c>
      <c r="C7" s="42">
        <f>'VEIÐUHAGTØL 1998-2002'!B17</f>
        <v>4942</v>
      </c>
      <c r="D7" s="42">
        <f>'VEIÐUHAGTØL 1998-2002'!B28</f>
        <v>2808</v>
      </c>
      <c r="E7" s="42">
        <f>'VEIÐUHAGTØL 1998-2002'!B39</f>
        <v>4010</v>
      </c>
      <c r="F7" s="60">
        <f>'VEIÐUHAGTØL 1998-2002'!B50</f>
        <v>6699</v>
      </c>
      <c r="G7" s="42">
        <f>'[1]Ark1'!$B$5+'[1]Ark1'!$B$15+'[1]Ark1'!$B$25+'[1]Ark1'!$B$35+'[1]Ark1'!$B$45+'[1]Ark1'!$B$55+'[1]Ark1'!$B$65+'[1]Ark1'!$B$75</f>
        <v>6879.899999999999</v>
      </c>
      <c r="H7" s="62" t="s">
        <v>3</v>
      </c>
      <c r="I7" s="32">
        <f t="shared" si="0"/>
        <v>0.3087871058371225</v>
      </c>
      <c r="J7" s="32">
        <f t="shared" si="1"/>
        <v>0.27158322800461615</v>
      </c>
      <c r="K7" s="32">
        <f t="shared" si="2"/>
        <v>0.16981132075471697</v>
      </c>
      <c r="L7" s="32">
        <f t="shared" si="3"/>
        <v>0.1506725783422259</v>
      </c>
      <c r="M7" s="68">
        <f t="shared" si="4"/>
        <v>0.20944847423711857</v>
      </c>
      <c r="N7" s="68">
        <f t="shared" si="5"/>
        <v>0.24827593673202042</v>
      </c>
    </row>
    <row r="8" spans="1:14" ht="12.75">
      <c r="A8" s="16" t="s">
        <v>4</v>
      </c>
      <c r="B8" s="42">
        <f>'VEIÐUHAGTØL 1998-2002'!B7</f>
        <v>8207</v>
      </c>
      <c r="C8" s="42">
        <f>'VEIÐUHAGTØL 1998-2002'!B18</f>
        <v>5270</v>
      </c>
      <c r="D8" s="42">
        <f>'VEIÐUHAGTØL 1998-2002'!B29</f>
        <v>5338</v>
      </c>
      <c r="E8" s="42">
        <f>'VEIÐUHAGTØL 1998-2002'!B40</f>
        <v>8588</v>
      </c>
      <c r="F8" s="60">
        <f>'VEIÐUHAGTØL 1998-2002'!B51</f>
        <v>12105</v>
      </c>
      <c r="G8" s="42">
        <f>'[1]Ark1'!$B$6+'[1]Ark1'!$B$16+'[1]Ark1'!$B$26+'[1]Ark1'!$B$36+'[1]Ark1'!$B$46+'[1]Ark1'!$B$56+'[1]Ark1'!$B$66+'[1]Ark1'!$B$76</f>
        <v>10436.9</v>
      </c>
      <c r="H8" s="62" t="s">
        <v>4</v>
      </c>
      <c r="I8" s="32">
        <f t="shared" si="0"/>
        <v>0.30338989316476284</v>
      </c>
      <c r="J8" s="32">
        <f t="shared" si="1"/>
        <v>0.28960817717206133</v>
      </c>
      <c r="K8" s="32">
        <f t="shared" si="2"/>
        <v>0.32281083696178037</v>
      </c>
      <c r="L8" s="32">
        <f t="shared" si="3"/>
        <v>0.32268730743217855</v>
      </c>
      <c r="M8" s="68">
        <f t="shared" si="4"/>
        <v>0.37847048524262134</v>
      </c>
      <c r="N8" s="68">
        <f t="shared" si="5"/>
        <v>0.37663790521350954</v>
      </c>
    </row>
    <row r="9" spans="1:14" ht="12.75">
      <c r="A9" s="16" t="s">
        <v>5</v>
      </c>
      <c r="B9" s="42">
        <f>'VEIÐUHAGTØL 1998-2002'!B8</f>
        <v>4900</v>
      </c>
      <c r="C9" s="42">
        <f>'VEIÐUHAGTØL 1998-2002'!B19</f>
        <v>2836</v>
      </c>
      <c r="D9" s="42">
        <f>'VEIÐUHAGTØL 1998-2002'!B30</f>
        <v>2136</v>
      </c>
      <c r="E9" s="42">
        <f>'VEIÐUHAGTØL 1998-2002'!B41</f>
        <v>7147</v>
      </c>
      <c r="F9" s="60">
        <f>'VEIÐUHAGTØL 1998-2002'!B52</f>
        <v>7359</v>
      </c>
      <c r="G9" s="42">
        <f>'[1]Ark1'!$B$7+'[1]Ark1'!$B$17+'[1]Ark1'!$B$27+'[1]Ark1'!$B$37+'[1]Ark1'!$B$47+'[1]Ark1'!$B$57+'[1]Ark1'!$B$67+'[1]Ark1'!$B$77</f>
        <v>6343.5</v>
      </c>
      <c r="H9" s="62" t="s">
        <v>5</v>
      </c>
      <c r="I9" s="32">
        <f t="shared" si="0"/>
        <v>0.18113932941480906</v>
      </c>
      <c r="J9" s="32">
        <f t="shared" si="1"/>
        <v>0.15584986536242237</v>
      </c>
      <c r="K9" s="32">
        <f t="shared" si="2"/>
        <v>0.12917271407837447</v>
      </c>
      <c r="L9" s="32">
        <f t="shared" si="3"/>
        <v>0.26854287217254075</v>
      </c>
      <c r="M9" s="68">
        <f t="shared" si="4"/>
        <v>0.23008379189594796</v>
      </c>
      <c r="N9" s="68">
        <f t="shared" si="5"/>
        <v>0.2289187931015817</v>
      </c>
    </row>
    <row r="10" spans="1:14" ht="12.75">
      <c r="A10" s="16" t="s">
        <v>6</v>
      </c>
      <c r="B10" s="42">
        <f>'VEIÐUHAGTØL 1998-2002'!B9</f>
        <v>167</v>
      </c>
      <c r="C10" s="42">
        <f>'VEIÐUHAGTØL 1998-2002'!B20</f>
        <v>231</v>
      </c>
      <c r="D10" s="42">
        <f>'VEIÐUHAGTØL 1998-2002'!B31</f>
        <v>291</v>
      </c>
      <c r="E10" s="42">
        <f>'VEIÐUHAGTØL 1998-2002'!B42</f>
        <v>170</v>
      </c>
      <c r="F10" s="60">
        <f>'VEIÐUHAGTØL 1998-2002'!B53</f>
        <v>127</v>
      </c>
      <c r="G10" s="42">
        <f>'[1]Ark1'!$B$8+'[1]Ark1'!$B$18+'[1]Ark1'!$B$28+'[1]Ark1'!$B$38+'[1]Ark1'!$B$48+'[1]Ark1'!$B$58+'[1]Ark1'!$B$68+'[1]Ark1'!$B$78</f>
        <v>124.30000000000001</v>
      </c>
      <c r="H10" s="62" t="s">
        <v>6</v>
      </c>
      <c r="I10" s="32">
        <f t="shared" si="0"/>
        <v>0.00617352408413737</v>
      </c>
      <c r="J10" s="32">
        <f t="shared" si="1"/>
        <v>0.012694400175853163</v>
      </c>
      <c r="K10" s="32">
        <f t="shared" si="2"/>
        <v>0.017597968069666185</v>
      </c>
      <c r="L10" s="32">
        <f t="shared" si="3"/>
        <v>0.006387615540692868</v>
      </c>
      <c r="M10" s="68">
        <f t="shared" si="4"/>
        <v>0.003970735367683842</v>
      </c>
      <c r="N10" s="68">
        <f t="shared" si="5"/>
        <v>0.00448563190392159</v>
      </c>
    </row>
    <row r="11" spans="1:14" ht="12.75">
      <c r="A11" s="16"/>
      <c r="B11" s="15"/>
      <c r="C11" s="15"/>
      <c r="D11" s="15"/>
      <c r="E11" s="15"/>
      <c r="F11" s="38"/>
      <c r="G11" s="61" t="s">
        <v>19</v>
      </c>
      <c r="H11" s="62"/>
      <c r="I11" s="32"/>
      <c r="J11" s="32"/>
      <c r="K11" s="32"/>
      <c r="L11" s="32"/>
      <c r="M11" s="68"/>
      <c r="N11" s="15"/>
    </row>
    <row r="12" spans="1:14" ht="12.75">
      <c r="A12" s="16" t="s">
        <v>7</v>
      </c>
      <c r="B12" s="16">
        <f aca="true" t="shared" si="6" ref="B12:G12">SUM(B5:B10)</f>
        <v>27051</v>
      </c>
      <c r="C12" s="16">
        <f t="shared" si="6"/>
        <v>18197</v>
      </c>
      <c r="D12" s="16">
        <f t="shared" si="6"/>
        <v>16536</v>
      </c>
      <c r="E12" s="16">
        <f t="shared" si="6"/>
        <v>26614</v>
      </c>
      <c r="F12" s="61">
        <f t="shared" si="6"/>
        <v>31984</v>
      </c>
      <c r="G12" s="64">
        <f t="shared" si="6"/>
        <v>27710.7</v>
      </c>
      <c r="H12" s="62" t="s">
        <v>7</v>
      </c>
      <c r="I12" s="36">
        <f aca="true" t="shared" si="7" ref="I12:N12">SUM(I5:I10)</f>
        <v>1</v>
      </c>
      <c r="J12" s="36">
        <f t="shared" si="7"/>
        <v>1</v>
      </c>
      <c r="K12" s="36">
        <f t="shared" si="7"/>
        <v>1</v>
      </c>
      <c r="L12" s="36">
        <f t="shared" si="7"/>
        <v>1</v>
      </c>
      <c r="M12" s="69">
        <f t="shared" si="7"/>
        <v>1</v>
      </c>
      <c r="N12" s="69">
        <f t="shared" si="7"/>
        <v>0.9999999999999999</v>
      </c>
    </row>
    <row r="13" spans="1:7" ht="12.75">
      <c r="A13" s="16"/>
      <c r="B13" s="15"/>
      <c r="C13" s="15"/>
      <c r="D13" s="15"/>
      <c r="E13" s="15"/>
      <c r="F13" s="38"/>
      <c r="G13" s="15"/>
    </row>
    <row r="14" spans="1:14" ht="15">
      <c r="A14" s="37"/>
      <c r="B14" s="7"/>
      <c r="C14" s="40"/>
      <c r="D14" s="40"/>
      <c r="E14" s="40"/>
      <c r="F14" s="7"/>
      <c r="N14" t="s">
        <v>19</v>
      </c>
    </row>
    <row r="15" spans="1:13" ht="15.75">
      <c r="A15" s="37"/>
      <c r="B15" s="7"/>
      <c r="C15" s="39" t="s">
        <v>25</v>
      </c>
      <c r="D15" s="39"/>
      <c r="E15" s="7"/>
      <c r="F15" s="7"/>
      <c r="H15" s="37"/>
      <c r="I15" s="7"/>
      <c r="J15" s="39" t="s">
        <v>26</v>
      </c>
      <c r="K15" s="39"/>
      <c r="L15" s="7"/>
      <c r="M15" s="7"/>
    </row>
    <row r="16" spans="1:14" ht="12.75">
      <c r="A16" s="38"/>
      <c r="B16" s="16">
        <v>1998</v>
      </c>
      <c r="C16" s="16">
        <v>1999</v>
      </c>
      <c r="D16" s="16">
        <v>2000</v>
      </c>
      <c r="E16" s="16">
        <v>2001</v>
      </c>
      <c r="F16" s="16">
        <v>2002</v>
      </c>
      <c r="G16" s="63">
        <v>2003</v>
      </c>
      <c r="H16" s="38"/>
      <c r="I16" s="16">
        <v>1998</v>
      </c>
      <c r="J16" s="16">
        <v>1999</v>
      </c>
      <c r="K16" s="16">
        <v>2000</v>
      </c>
      <c r="L16" s="16">
        <v>2001</v>
      </c>
      <c r="M16" s="16">
        <v>2002</v>
      </c>
      <c r="N16" s="65">
        <v>2003</v>
      </c>
    </row>
    <row r="17" spans="1:14" ht="12.75">
      <c r="A17" s="16" t="s">
        <v>1</v>
      </c>
      <c r="B17" s="42">
        <f>'VEIÐUHAGTØL 1998-2002'!C4</f>
        <v>284</v>
      </c>
      <c r="C17" s="42">
        <f>'VEIÐUHAGTØL 1998-2002'!C15</f>
        <v>879</v>
      </c>
      <c r="D17" s="42">
        <f>'VEIÐUHAGTØL 1998-2002'!C26</f>
        <v>736</v>
      </c>
      <c r="E17" s="42">
        <f>'VEIÐUHAGTØL 1998-2002'!C37</f>
        <v>572</v>
      </c>
      <c r="F17" s="42">
        <f>'VEIÐUHAGTØL 1998-2002'!C48</f>
        <v>1594</v>
      </c>
      <c r="G17" s="42">
        <f>'[1]Ark1'!$C$3+'[1]Ark1'!$C$13+'[1]Ark1'!$C$23++'[1]Ark1'!$C$33+'[1]Ark1'!$C$43+'[1]Ark1'!$C$53+'[1]Ark1'!$C$63+'[1]Ark1'!$C$73</f>
        <v>1188.7</v>
      </c>
      <c r="H17" s="16" t="s">
        <v>1</v>
      </c>
      <c r="I17" s="32">
        <f aca="true" t="shared" si="8" ref="I17:I22">B17/$B$24</f>
        <v>0.014297221103503826</v>
      </c>
      <c r="J17" s="32">
        <f aca="true" t="shared" si="9" ref="J17:J22">C17/$C$24</f>
        <v>0.049846886696155154</v>
      </c>
      <c r="K17" s="32">
        <f aca="true" t="shared" si="10" ref="K17:K22">D17/$D$24</f>
        <v>0.05307182001730603</v>
      </c>
      <c r="L17" s="32">
        <f aca="true" t="shared" si="11" ref="L17:L22">E17/$E$24</f>
        <v>0.040710005266679</v>
      </c>
      <c r="M17" s="32">
        <f aca="true" t="shared" si="12" ref="M17:M22">F17/$F$24</f>
        <v>0.08945507604242663</v>
      </c>
      <c r="N17" s="68">
        <f aca="true" t="shared" si="13" ref="N17:N22">G17/$G$24</f>
        <v>0.06242844388424978</v>
      </c>
    </row>
    <row r="18" spans="1:14" ht="12.75">
      <c r="A18" s="16" t="s">
        <v>2</v>
      </c>
      <c r="B18" s="42">
        <f>'VEIÐUHAGTØL 1998-2002'!C5</f>
        <v>3897</v>
      </c>
      <c r="C18" s="42">
        <f>'VEIÐUHAGTØL 1998-2002'!C16</f>
        <v>3114</v>
      </c>
      <c r="D18" s="42">
        <f>'VEIÐUHAGTØL 1998-2002'!C27</f>
        <v>3443</v>
      </c>
      <c r="E18" s="42">
        <f>'VEIÐUHAGTØL 1998-2002'!C38</f>
        <v>2733</v>
      </c>
      <c r="F18" s="42">
        <f>'VEIÐUHAGTØL 1998-2002'!C49</f>
        <v>2934</v>
      </c>
      <c r="G18" s="42">
        <f>'[1]Ark1'!$C$4+'[1]Ark1'!$C$14+'[1]Ark1'!$C$24+'[1]Ark1'!$C$34+'[1]Ark1'!$C$44+'[1]Ark1'!$C$54+'[1]Ark1'!$C$64+'[1]Ark1'!$C$74</f>
        <v>2620.3</v>
      </c>
      <c r="H18" s="16" t="s">
        <v>2</v>
      </c>
      <c r="I18" s="32">
        <f t="shared" si="8"/>
        <v>0.1961840515505437</v>
      </c>
      <c r="J18" s="32">
        <f t="shared" si="9"/>
        <v>0.17659067710105478</v>
      </c>
      <c r="K18" s="32">
        <f t="shared" si="10"/>
        <v>0.24826939717334873</v>
      </c>
      <c r="L18" s="32">
        <f t="shared" si="11"/>
        <v>0.1945112664227862</v>
      </c>
      <c r="M18" s="32">
        <f t="shared" si="12"/>
        <v>0.16465570458499354</v>
      </c>
      <c r="N18" s="68">
        <f t="shared" si="13"/>
        <v>0.13761357071582375</v>
      </c>
    </row>
    <row r="19" spans="1:14" ht="12.75">
      <c r="A19" s="16" t="s">
        <v>3</v>
      </c>
      <c r="B19" s="42">
        <f>'VEIÐUHAGTØL 1998-2002'!C6</f>
        <v>7878</v>
      </c>
      <c r="C19" s="42">
        <f>'VEIÐUHAGTØL 1998-2002'!C17</f>
        <v>7218</v>
      </c>
      <c r="D19" s="42">
        <f>'VEIÐUHAGTØL 1998-2002'!C28</f>
        <v>4971</v>
      </c>
      <c r="E19" s="42">
        <f>'VEIÐUHAGTØL 1998-2002'!C39</f>
        <v>4625</v>
      </c>
      <c r="F19" s="42">
        <f>'VEIÐUHAGTØL 1998-2002'!C50</f>
        <v>5903</v>
      </c>
      <c r="G19" s="42">
        <f>'[1]Ark1'!$C$5+'[1]Ark1'!$C$15+'[1]Ark1'!$C$25+'[1]Ark1'!$C$35+'[1]Ark1'!$C$45+'[1]Ark1'!$C$55+'[1]Ark1'!$C$65+'[1]Ark1'!$C$75</f>
        <v>7294.000000000001</v>
      </c>
      <c r="H19" s="16" t="s">
        <v>3</v>
      </c>
      <c r="I19" s="32">
        <f t="shared" si="8"/>
        <v>0.39659685863874344</v>
      </c>
      <c r="J19" s="32">
        <f t="shared" si="9"/>
        <v>0.40932289894521945</v>
      </c>
      <c r="K19" s="32">
        <f t="shared" si="10"/>
        <v>0.3584511104701471</v>
      </c>
      <c r="L19" s="32">
        <f t="shared" si="11"/>
        <v>0.3291674376894937</v>
      </c>
      <c r="M19" s="32">
        <f t="shared" si="12"/>
        <v>0.3312756046916213</v>
      </c>
      <c r="N19" s="68">
        <f t="shared" si="13"/>
        <v>0.38306811617036923</v>
      </c>
    </row>
    <row r="20" spans="1:14" ht="12.75">
      <c r="A20" s="16" t="s">
        <v>4</v>
      </c>
      <c r="B20" s="42">
        <f>'VEIÐUHAGTØL 1998-2002'!C7</f>
        <v>4892</v>
      </c>
      <c r="C20" s="42">
        <f>'VEIÐUHAGTØL 1998-2002'!C18</f>
        <v>4369</v>
      </c>
      <c r="D20" s="42">
        <f>'VEIÐUHAGTØL 1998-2002'!C29</f>
        <v>3523</v>
      </c>
      <c r="E20" s="42">
        <f>'VEIÐUHAGTØL 1998-2002'!C40</f>
        <v>4297</v>
      </c>
      <c r="F20" s="42">
        <f>'VEIÐUHAGTØL 1998-2002'!C51</f>
        <v>5327</v>
      </c>
      <c r="G20" s="42">
        <f>'[1]Ark1'!$C$6+'[1]Ark1'!$C$16+'[1]Ark1'!$C$26+'[1]Ark1'!$C$36+'[1]Ark1'!$C$46+'[1]Ark1'!$C$56+'[1]Ark1'!$C$66+'[1]Ark1'!$C$76</f>
        <v>6130.599999999999</v>
      </c>
      <c r="H20" s="16" t="s">
        <v>4</v>
      </c>
      <c r="I20" s="32">
        <f t="shared" si="8"/>
        <v>0.24627466774063633</v>
      </c>
      <c r="J20" s="32">
        <f t="shared" si="9"/>
        <v>0.24776000907338097</v>
      </c>
      <c r="K20" s="32">
        <f t="shared" si="10"/>
        <v>0.2540380732621863</v>
      </c>
      <c r="L20" s="32">
        <f t="shared" si="11"/>
        <v>0.3058232388652442</v>
      </c>
      <c r="M20" s="32">
        <f t="shared" si="12"/>
        <v>0.2989505583927269</v>
      </c>
      <c r="N20" s="68">
        <f t="shared" si="13"/>
        <v>0.32196838401344463</v>
      </c>
    </row>
    <row r="21" spans="1:14" ht="12.75">
      <c r="A21" s="16" t="s">
        <v>5</v>
      </c>
      <c r="B21" s="42">
        <f>'VEIÐUHAGTØL 1998-2002'!C8</f>
        <v>2910</v>
      </c>
      <c r="C21" s="42">
        <f>'VEIÐUHAGTØL 1998-2002'!C19</f>
        <v>2049</v>
      </c>
      <c r="D21" s="42">
        <f>'VEIÐUHAGTØL 1998-2002'!C30</f>
        <v>1193</v>
      </c>
      <c r="E21" s="42">
        <f>'VEIÐUHAGTØL 1998-2002'!C41</f>
        <v>1823</v>
      </c>
      <c r="F21" s="42">
        <f>'VEIÐUHAGTØL 1998-2002'!C52</f>
        <v>2061</v>
      </c>
      <c r="G21" s="42">
        <f>'[1]Ark1'!$C$7+'[1]Ark1'!$C$17+'[1]Ark1'!$C$27+'[1]Ark1'!$C$37+'[1]Ark1'!$C$47+'[1]Ark1'!$C$57+'[1]Ark1'!$C$67+'[1]Ark1'!$C$77</f>
        <v>1807.2</v>
      </c>
      <c r="H21" s="16" t="s">
        <v>5</v>
      </c>
      <c r="I21" s="32">
        <f t="shared" si="8"/>
        <v>0.14649617398308498</v>
      </c>
      <c r="J21" s="32">
        <f t="shared" si="9"/>
        <v>0.11619598502892141</v>
      </c>
      <c r="K21" s="32">
        <f t="shared" si="10"/>
        <v>0.08602538217479089</v>
      </c>
      <c r="L21" s="32">
        <f t="shared" si="11"/>
        <v>0.1297453489530696</v>
      </c>
      <c r="M21" s="32">
        <f t="shared" si="12"/>
        <v>0.11566305628823166</v>
      </c>
      <c r="N21" s="68">
        <f t="shared" si="13"/>
        <v>0.09491098156609422</v>
      </c>
    </row>
    <row r="22" spans="1:14" ht="12.75">
      <c r="A22" s="16" t="s">
        <v>6</v>
      </c>
      <c r="B22" s="42">
        <f>'VEIÐUHAGTØL 1998-2002'!C9</f>
        <v>3</v>
      </c>
      <c r="C22" s="42">
        <f>'VEIÐUHAGTØL 1998-2002'!C20</f>
        <v>5</v>
      </c>
      <c r="D22" s="42">
        <f>'VEIÐUHAGTØL 1998-2002'!C31</f>
        <v>2</v>
      </c>
      <c r="E22" s="42">
        <f>'VEIÐUHAGTØL 1998-2002'!C42</f>
        <v>0.6</v>
      </c>
      <c r="F22" s="42">
        <f>'VEIÐUHAGTØL 1998-2002'!C53</f>
        <v>0</v>
      </c>
      <c r="G22" s="42">
        <f>'[1]Ark1'!$C$8+'[1]Ark1'!$C$18+'[1]Ark1'!$C$28+'[1]Ark1'!$C$38+'[1]Ark1'!$C$48+'[1]Ark1'!$C$58+'[1]Ark1'!$C$68+'[1]Ark1'!$C$78</f>
        <v>0.2</v>
      </c>
      <c r="H22" s="16" t="s">
        <v>6</v>
      </c>
      <c r="I22" s="32">
        <f t="shared" si="8"/>
        <v>0.00015102698348771646</v>
      </c>
      <c r="J22" s="32">
        <f t="shared" si="9"/>
        <v>0.00028354315526823184</v>
      </c>
      <c r="K22" s="32">
        <f t="shared" si="10"/>
        <v>0.00014421690222094028</v>
      </c>
      <c r="L22" s="32">
        <f t="shared" si="11"/>
        <v>4.270280272728566E-05</v>
      </c>
      <c r="M22" s="32">
        <f t="shared" si="12"/>
        <v>0</v>
      </c>
      <c r="N22" s="68">
        <f t="shared" si="13"/>
        <v>1.0503650018381388E-05</v>
      </c>
    </row>
    <row r="23" spans="1:14" ht="12.75">
      <c r="A23" s="16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5"/>
    </row>
    <row r="24" spans="1:14" ht="12.75">
      <c r="A24" s="16" t="s">
        <v>7</v>
      </c>
      <c r="B24" s="16">
        <f aca="true" t="shared" si="14" ref="B24:G24">SUM(B17:B22)</f>
        <v>19864</v>
      </c>
      <c r="C24" s="16">
        <f t="shared" si="14"/>
        <v>17634</v>
      </c>
      <c r="D24" s="16">
        <f t="shared" si="14"/>
        <v>13868</v>
      </c>
      <c r="E24" s="43">
        <f t="shared" si="14"/>
        <v>14050.6</v>
      </c>
      <c r="F24" s="16">
        <f t="shared" si="14"/>
        <v>17819</v>
      </c>
      <c r="G24" s="43">
        <f t="shared" si="14"/>
        <v>19041</v>
      </c>
      <c r="H24" s="16" t="s">
        <v>7</v>
      </c>
      <c r="I24" s="36">
        <f aca="true" t="shared" si="15" ref="I24:N24">SUM(I17:I22)</f>
        <v>1</v>
      </c>
      <c r="J24" s="36">
        <f t="shared" si="15"/>
        <v>0.9999999999999999</v>
      </c>
      <c r="K24" s="36">
        <f t="shared" si="15"/>
        <v>1</v>
      </c>
      <c r="L24" s="36">
        <f t="shared" si="15"/>
        <v>1</v>
      </c>
      <c r="M24" s="36">
        <f t="shared" si="15"/>
        <v>1</v>
      </c>
      <c r="N24" s="69">
        <f t="shared" si="15"/>
        <v>1</v>
      </c>
    </row>
    <row r="25" spans="1:6" ht="12.75">
      <c r="A25" s="37"/>
      <c r="B25" s="7"/>
      <c r="C25" s="7"/>
      <c r="D25" s="7"/>
      <c r="E25" s="7"/>
      <c r="F25" s="7"/>
    </row>
    <row r="26" spans="1:7" ht="12.75">
      <c r="A26" s="37"/>
      <c r="B26" s="7"/>
      <c r="C26" s="7"/>
      <c r="D26" s="7"/>
      <c r="E26" s="7"/>
      <c r="F26" s="7"/>
      <c r="G26" s="43"/>
    </row>
    <row r="27" spans="1:11" ht="15.75">
      <c r="A27" s="37"/>
      <c r="C27" s="13" t="s">
        <v>27</v>
      </c>
      <c r="D27" s="13"/>
      <c r="H27" s="37"/>
      <c r="J27" s="13" t="s">
        <v>28</v>
      </c>
      <c r="K27" s="13"/>
    </row>
    <row r="28" spans="1:14" ht="12.75">
      <c r="A28" s="38"/>
      <c r="B28" s="16">
        <v>1998</v>
      </c>
      <c r="C28" s="16">
        <v>1999</v>
      </c>
      <c r="D28" s="16">
        <v>2000</v>
      </c>
      <c r="E28" s="16">
        <v>2001</v>
      </c>
      <c r="F28" s="16">
        <v>2002</v>
      </c>
      <c r="G28" s="63">
        <v>2003</v>
      </c>
      <c r="H28" s="38"/>
      <c r="I28" s="16">
        <v>1998</v>
      </c>
      <c r="J28" s="16">
        <v>1999</v>
      </c>
      <c r="K28" s="16">
        <v>2000</v>
      </c>
      <c r="L28" s="16">
        <v>2001</v>
      </c>
      <c r="M28" s="16">
        <v>2002</v>
      </c>
      <c r="N28" s="65">
        <v>2003</v>
      </c>
    </row>
    <row r="29" spans="1:14" ht="12.75">
      <c r="A29" s="16" t="s">
        <v>1</v>
      </c>
      <c r="B29" s="42">
        <f>'VEIÐUHAGTØL 1998-2002'!D4</f>
        <v>3675</v>
      </c>
      <c r="C29" s="42">
        <f>'VEIÐUHAGTØL 1998-2002'!D15</f>
        <v>3674</v>
      </c>
      <c r="D29" s="42">
        <f>'VEIÐUHAGTØL 1998-2002'!D26</f>
        <v>3647</v>
      </c>
      <c r="E29" s="42">
        <f>'VEIÐUHAGTØL 1998-2002'!D37</f>
        <v>6746</v>
      </c>
      <c r="F29" s="42">
        <f>'VEIÐUHAGTØL 1998-2002'!D48</f>
        <v>11783</v>
      </c>
      <c r="G29" s="15">
        <f>'[1]Ark1'!$D$3+'[1]Ark1'!$D$13+'[1]Ark1'!$D$23+'[1]Ark1'!$D$33+'[1]Ark1'!$D$43+'[1]Ark1'!$D$53+'[1]Ark1'!$D$63+'[1]Ark1'!$D$73</f>
        <v>7603.3</v>
      </c>
      <c r="H29" s="16" t="s">
        <v>1</v>
      </c>
      <c r="I29" s="32">
        <f aca="true" t="shared" si="16" ref="I29:I34">B29/$B$36</f>
        <v>0.1644221735045412</v>
      </c>
      <c r="J29" s="32">
        <f aca="true" t="shared" si="17" ref="J29:J34">C29/$C$36</f>
        <v>0.13398978847556528</v>
      </c>
      <c r="K29" s="32">
        <f aca="true" t="shared" si="18" ref="K29:K34">D29/$D$36</f>
        <v>0.12363550071191268</v>
      </c>
      <c r="L29" s="32">
        <f aca="true" t="shared" si="19" ref="L29:L34">E29/$E$36</f>
        <v>0.18356462585034014</v>
      </c>
      <c r="M29" s="32">
        <f aca="true" t="shared" si="20" ref="M29:M34">F29/$F$36</f>
        <v>0.22771282249492705</v>
      </c>
      <c r="N29" s="68">
        <f aca="true" t="shared" si="21" ref="N29:N34">G29/$G$36</f>
        <v>0.22868855910537364</v>
      </c>
    </row>
    <row r="30" spans="1:14" ht="12.75">
      <c r="A30" s="16" t="s">
        <v>2</v>
      </c>
      <c r="B30" s="42">
        <f>'VEIÐUHAGTØL 1998-2002'!D5</f>
        <v>16201</v>
      </c>
      <c r="C30" s="42">
        <f>'VEIÐUHAGTØL 1998-2002'!D16</f>
        <v>21519</v>
      </c>
      <c r="D30" s="42">
        <f>'VEIÐUHAGTØL 1998-2002'!D27</f>
        <v>24085</v>
      </c>
      <c r="E30" s="42">
        <f>'VEIÐUHAGTØL 1998-2002'!D38</f>
        <v>28191</v>
      </c>
      <c r="F30" s="42">
        <f>'VEIÐUHAGTØL 1998-2002'!D49</f>
        <v>38596</v>
      </c>
      <c r="G30" s="15">
        <f>'[1]Ark1'!$D$4+'[1]Ark1'!$D$14+'[1]Ark1'!$D$24+'[1]Ark1'!$D$34+'[1]Ark1'!$D$44+'[1]Ark1'!$D$54+'[1]Ark1'!$D$64+'[1]Ark1'!$D$74</f>
        <v>25305</v>
      </c>
      <c r="H30" s="16" t="s">
        <v>2</v>
      </c>
      <c r="I30" s="32">
        <f t="shared" si="16"/>
        <v>0.7248445259719923</v>
      </c>
      <c r="J30" s="32">
        <f t="shared" si="17"/>
        <v>0.7847921225382932</v>
      </c>
      <c r="K30" s="32">
        <f t="shared" si="18"/>
        <v>0.8164960336293986</v>
      </c>
      <c r="L30" s="32">
        <f t="shared" si="19"/>
        <v>0.7671020408163265</v>
      </c>
      <c r="M30" s="32">
        <f t="shared" si="20"/>
        <v>0.7458884916417046</v>
      </c>
      <c r="N30" s="68">
        <f t="shared" si="21"/>
        <v>0.7611121471152631</v>
      </c>
    </row>
    <row r="31" spans="1:14" ht="12.75">
      <c r="A31" s="16" t="s">
        <v>3</v>
      </c>
      <c r="B31" s="42">
        <f>'VEIÐUHAGTØL 1998-2002'!D6</f>
        <v>72</v>
      </c>
      <c r="C31" s="42">
        <f>'VEIÐUHAGTØL 1998-2002'!D17</f>
        <v>62</v>
      </c>
      <c r="D31" s="42">
        <f>'VEIÐUHAGTØL 1998-2002'!D28</f>
        <v>50</v>
      </c>
      <c r="E31" s="42">
        <f>'VEIÐUHAGTØL 1998-2002'!D39</f>
        <v>47</v>
      </c>
      <c r="F31" s="42">
        <f>'VEIÐUHAGTØL 1998-2002'!D50</f>
        <v>62</v>
      </c>
      <c r="G31" s="15">
        <f>'[1]Ark1'!$D$5+'[1]Ark1'!$D$15+'[1]Ark1'!$D$25+'[1]Ark1'!$D$35+'[1]Ark1'!$D$45+'[1]Ark1'!$D$55+'[1]Ark1'!$D$65+'[1]Ark1'!$D$75</f>
        <v>19.599999999999998</v>
      </c>
      <c r="H31" s="16" t="s">
        <v>3</v>
      </c>
      <c r="I31" s="32">
        <f t="shared" si="16"/>
        <v>0.0032213323788644805</v>
      </c>
      <c r="J31" s="32">
        <f t="shared" si="17"/>
        <v>0.0022611232676878193</v>
      </c>
      <c r="K31" s="32">
        <f t="shared" si="18"/>
        <v>0.0016950301715370534</v>
      </c>
      <c r="L31" s="32">
        <f t="shared" si="19"/>
        <v>0.0012789115646258504</v>
      </c>
      <c r="M31" s="32">
        <f t="shared" si="20"/>
        <v>0.0011981833993622573</v>
      </c>
      <c r="N31" s="68">
        <f t="shared" si="21"/>
        <v>0.0005895197819979907</v>
      </c>
    </row>
    <row r="32" spans="1:14" ht="12.75">
      <c r="A32" s="16" t="s">
        <v>4</v>
      </c>
      <c r="B32" s="42">
        <f>'VEIÐUHAGTØL 1998-2002'!D7</f>
        <v>2124</v>
      </c>
      <c r="C32" s="42">
        <f>'VEIÐUHAGTØL 1998-2002'!D18</f>
        <v>1736</v>
      </c>
      <c r="D32" s="42">
        <f>'VEIÐUHAGTØL 1998-2002'!D29</f>
        <v>1484</v>
      </c>
      <c r="E32" s="42">
        <f>'VEIÐUHAGTØL 1998-2002'!D40</f>
        <v>1100</v>
      </c>
      <c r="F32" s="42">
        <f>'VEIÐUHAGTØL 1998-2002'!D51</f>
        <v>1063</v>
      </c>
      <c r="G32" s="15">
        <f>'[1]Ark1'!$D$6+'[1]Ark1'!$D$16+'[1]Ark1'!$D$26+'[1]Ark1'!$D$36+'[1]Ark1'!$D$46+'[1]Ark1'!$D$56+'[1]Ark1'!$D$66+'[1]Ark1'!$D$76</f>
        <v>268.2</v>
      </c>
      <c r="H32" s="16" t="s">
        <v>4</v>
      </c>
      <c r="I32" s="32">
        <f t="shared" si="16"/>
        <v>0.09502930517650217</v>
      </c>
      <c r="J32" s="32">
        <f t="shared" si="17"/>
        <v>0.06331145149525894</v>
      </c>
      <c r="K32" s="32">
        <f t="shared" si="18"/>
        <v>0.05030849549121975</v>
      </c>
      <c r="L32" s="32">
        <f t="shared" si="19"/>
        <v>0.029931972789115645</v>
      </c>
      <c r="M32" s="32">
        <f t="shared" si="20"/>
        <v>0.020543047637452894</v>
      </c>
      <c r="N32" s="68">
        <f t="shared" si="21"/>
        <v>0.008066796200605159</v>
      </c>
    </row>
    <row r="33" spans="1:14" ht="12.75">
      <c r="A33" s="16" t="s">
        <v>5</v>
      </c>
      <c r="B33" s="42">
        <f>'VEIÐUHAGTØL 1998-2002'!D8</f>
        <v>236</v>
      </c>
      <c r="C33" s="42">
        <f>'VEIÐUHAGTØL 1998-2002'!D19</f>
        <v>119</v>
      </c>
      <c r="D33" s="42">
        <f>'VEIÐUHAGTØL 1998-2002'!D30</f>
        <v>161</v>
      </c>
      <c r="E33" s="42">
        <f>'VEIÐUHAGTØL 1998-2002'!D41</f>
        <v>492</v>
      </c>
      <c r="F33" s="42">
        <f>'VEIÐUHAGTØL 1998-2002'!D52</f>
        <v>232</v>
      </c>
      <c r="G33" s="15">
        <f>'[1]Ark1'!$D$7+'[1]Ark1'!$D$17+'[1]Ark1'!$D$27+'[1]Ark1'!$D$37+'[1]Ark1'!$D$47+'[1]Ark1'!$D$57+'[1]Ark1'!$D$67+'[1]Ark1'!$D$77</f>
        <v>39.900000000000006</v>
      </c>
      <c r="H33" s="16" t="s">
        <v>5</v>
      </c>
      <c r="I33" s="32">
        <f t="shared" si="16"/>
        <v>0.010558811686278018</v>
      </c>
      <c r="J33" s="32">
        <f t="shared" si="17"/>
        <v>0.004339897884755653</v>
      </c>
      <c r="K33" s="32">
        <f t="shared" si="18"/>
        <v>0.005457997152349312</v>
      </c>
      <c r="L33" s="32">
        <f t="shared" si="19"/>
        <v>0.013387755102040816</v>
      </c>
      <c r="M33" s="32">
        <f t="shared" si="20"/>
        <v>0.004483524978258769</v>
      </c>
      <c r="N33" s="68">
        <f t="shared" si="21"/>
        <v>0.0012000938419244815</v>
      </c>
    </row>
    <row r="34" spans="1:14" ht="12.75">
      <c r="A34" s="16" t="s">
        <v>6</v>
      </c>
      <c r="B34" s="42">
        <f>'VEIÐUHAGTØL 1998-2002'!D9</f>
        <v>43</v>
      </c>
      <c r="C34" s="42">
        <f>'VEIÐUHAGTØL 1998-2002'!D20</f>
        <v>310</v>
      </c>
      <c r="D34" s="42">
        <f>'VEIÐUHAGTØL 1998-2002'!D31</f>
        <v>71</v>
      </c>
      <c r="E34" s="42">
        <f>'VEIÐUHAGTØL 1998-2002'!D42</f>
        <v>174</v>
      </c>
      <c r="F34" s="42">
        <f>'VEIÐUHAGTØL 1998-2002'!D53</f>
        <v>9</v>
      </c>
      <c r="G34" s="15">
        <f>'[1]Ark1'!$D$8+'[1]Ark1'!$D$18+'[1]Ark1'!$D$28+'[1]Ark1'!$D$38+'[1]Ark1'!$D$48+'[1]Ark1'!$D$58+'[1]Ark1'!$D$68+'[1]Ark1'!$D$78</f>
        <v>11.399999999999999</v>
      </c>
      <c r="H34" s="16" t="s">
        <v>6</v>
      </c>
      <c r="I34" s="32">
        <f t="shared" si="16"/>
        <v>0.0019238512818218424</v>
      </c>
      <c r="J34" s="32">
        <f t="shared" si="17"/>
        <v>0.011305616338439095</v>
      </c>
      <c r="K34" s="32">
        <f t="shared" si="18"/>
        <v>0.0024069428435826157</v>
      </c>
      <c r="L34" s="32">
        <f t="shared" si="19"/>
        <v>0.0047346938775510205</v>
      </c>
      <c r="M34" s="32">
        <f t="shared" si="20"/>
        <v>0.0001739298482945212</v>
      </c>
      <c r="N34" s="68">
        <f t="shared" si="21"/>
        <v>0.000342883954835566</v>
      </c>
    </row>
    <row r="35" spans="1:13" ht="12.75">
      <c r="A35" s="16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15"/>
      <c r="M35" s="15"/>
    </row>
    <row r="36" spans="1:14" ht="12.75">
      <c r="A36" s="16" t="s">
        <v>7</v>
      </c>
      <c r="B36" s="16">
        <f aca="true" t="shared" si="22" ref="B36:G36">SUM(B29:B34)</f>
        <v>22351</v>
      </c>
      <c r="C36" s="16">
        <f t="shared" si="22"/>
        <v>27420</v>
      </c>
      <c r="D36" s="16">
        <f t="shared" si="22"/>
        <v>29498</v>
      </c>
      <c r="E36" s="16">
        <f t="shared" si="22"/>
        <v>36750</v>
      </c>
      <c r="F36" s="16">
        <f t="shared" si="22"/>
        <v>51745</v>
      </c>
      <c r="G36" s="43">
        <f t="shared" si="22"/>
        <v>33247.4</v>
      </c>
      <c r="H36" s="16" t="s">
        <v>7</v>
      </c>
      <c r="I36" s="36">
        <f aca="true" t="shared" si="23" ref="I36:N36">SUM(I29:I34)</f>
        <v>1</v>
      </c>
      <c r="J36" s="36">
        <f t="shared" si="23"/>
        <v>1</v>
      </c>
      <c r="K36" s="36">
        <f t="shared" si="23"/>
        <v>1</v>
      </c>
      <c r="L36" s="36">
        <f t="shared" si="23"/>
        <v>1</v>
      </c>
      <c r="M36" s="36">
        <f t="shared" si="23"/>
        <v>1</v>
      </c>
      <c r="N36" s="70">
        <f t="shared" si="23"/>
        <v>0.9999999999999999</v>
      </c>
    </row>
    <row r="38" spans="3:12" ht="15.75">
      <c r="C38" s="13" t="s">
        <v>29</v>
      </c>
      <c r="D38" s="14"/>
      <c r="E38" s="14"/>
      <c r="J38" s="13" t="s">
        <v>30</v>
      </c>
      <c r="K38" s="14"/>
      <c r="L38" s="14"/>
    </row>
    <row r="39" spans="1:14" ht="12.75">
      <c r="A39" s="38"/>
      <c r="B39" s="16">
        <v>1998</v>
      </c>
      <c r="C39" s="16">
        <v>1999</v>
      </c>
      <c r="D39" s="16">
        <v>2000</v>
      </c>
      <c r="E39" s="16">
        <v>2001</v>
      </c>
      <c r="F39" s="16">
        <v>2002</v>
      </c>
      <c r="G39" s="63">
        <v>2003</v>
      </c>
      <c r="H39" s="38"/>
      <c r="I39" s="16">
        <v>1998</v>
      </c>
      <c r="J39" s="16">
        <v>1999</v>
      </c>
      <c r="K39" s="16">
        <v>2000</v>
      </c>
      <c r="L39" s="16">
        <v>2001</v>
      </c>
      <c r="M39" s="16">
        <v>2002</v>
      </c>
      <c r="N39" s="65">
        <v>2003</v>
      </c>
    </row>
    <row r="40" spans="1:14" ht="12.75">
      <c r="A40" s="16" t="s">
        <v>1</v>
      </c>
      <c r="B40" s="42">
        <f>'VEIÐUHAGTØL 1998-2002'!E4</f>
        <v>5612</v>
      </c>
      <c r="C40" s="42">
        <f>'VEIÐUHAGTØL 1998-2002'!E15</f>
        <v>5816</v>
      </c>
      <c r="D40" s="42">
        <f>'VEIÐUHAGTØL 1998-2002'!E26</f>
        <v>4511</v>
      </c>
      <c r="E40" s="42">
        <f>'VEIÐUHAGTØL 1998-2002'!E37</f>
        <v>4773</v>
      </c>
      <c r="F40" s="42">
        <f>'VEIÐUHAGTØL 1998-2002'!E48</f>
        <v>3143</v>
      </c>
      <c r="G40" s="15">
        <f>'[1]Ark1'!$E$3+'[1]Ark1'!$E$13+'[1]Ark1'!$E$23+'[1]Ark1'!$E$33+'[1]Ark1'!$E$43+'[1]Ark1'!$E$53+'[1]Ark1'!$E$63+'[1]Ark1'!$E$73</f>
        <v>2596.2</v>
      </c>
      <c r="H40" s="16" t="s">
        <v>1</v>
      </c>
      <c r="I40" s="32">
        <f aca="true" t="shared" si="24" ref="I40:I45">B40/$B$47</f>
        <v>0.8648482046540299</v>
      </c>
      <c r="J40" s="32">
        <f aca="true" t="shared" si="25" ref="J40:J45">C40/$C$47</f>
        <v>0.8784171575290741</v>
      </c>
      <c r="K40" s="32">
        <f aca="true" t="shared" si="26" ref="K40:K45">D40/$D$47</f>
        <v>0.8333179391498716</v>
      </c>
      <c r="L40" s="32">
        <f aca="true" t="shared" si="27" ref="L40:L45">E40/$E$47</f>
        <v>0.8566044508255564</v>
      </c>
      <c r="M40" s="32">
        <f aca="true" t="shared" si="28" ref="M40:M45">F40/$F$47</f>
        <v>0.8328916684333263</v>
      </c>
      <c r="N40" s="68">
        <f aca="true" t="shared" si="29" ref="N40:N45">G40/$G$47</f>
        <v>0.8832114305153935</v>
      </c>
    </row>
    <row r="41" spans="1:14" ht="12.75">
      <c r="A41" s="16" t="s">
        <v>2</v>
      </c>
      <c r="B41" s="42">
        <f>'VEIÐUHAGTØL 1998-2002'!E5</f>
        <v>643</v>
      </c>
      <c r="C41" s="42">
        <f>'VEIÐUHAGTØL 1998-2002'!E16</f>
        <v>579</v>
      </c>
      <c r="D41" s="42">
        <f>'VEIÐUHAGTØL 1998-2002'!E27</f>
        <v>709</v>
      </c>
      <c r="E41" s="42">
        <f>'VEIÐUHAGTØL 1998-2002'!E38</f>
        <v>636</v>
      </c>
      <c r="F41" s="42">
        <f>'VEIÐUHAGTØL 1998-2002'!E49</f>
        <v>472</v>
      </c>
      <c r="G41" s="15">
        <f>'[1]Ark1'!$E$4+'[1]Ark1'!$E$14+'[1]Ark1'!$E$24+'[1]Ark1'!$E$34+'[1]Ark1'!$E$44+'[1]Ark1'!$E$54+'[1]Ark1'!$E$64+'[1]Ark1'!$E$74</f>
        <v>236.79999999999998</v>
      </c>
      <c r="H41" s="16" t="s">
        <v>2</v>
      </c>
      <c r="I41" s="32">
        <f t="shared" si="24"/>
        <v>0.09909076899368162</v>
      </c>
      <c r="J41" s="32">
        <f t="shared" si="25"/>
        <v>0.08744902582691437</v>
      </c>
      <c r="K41" s="32">
        <f t="shared" si="26"/>
        <v>0.13097371289232076</v>
      </c>
      <c r="L41" s="32">
        <f t="shared" si="27"/>
        <v>0.11414213926776741</v>
      </c>
      <c r="M41" s="32">
        <f t="shared" si="28"/>
        <v>0.12507949968200127</v>
      </c>
      <c r="N41" s="68">
        <f t="shared" si="29"/>
        <v>0.08055791801326755</v>
      </c>
    </row>
    <row r="42" spans="1:14" ht="12.75">
      <c r="A42" s="16" t="s">
        <v>3</v>
      </c>
      <c r="B42" s="42">
        <f>'VEIÐUHAGTØL 1998-2002'!E6</f>
        <v>67</v>
      </c>
      <c r="C42" s="42">
        <f>'VEIÐUHAGTØL 1998-2002'!E17</f>
        <v>101</v>
      </c>
      <c r="D42" s="42">
        <f>'VEIÐUHAGTØL 1998-2002'!E28</f>
        <v>76</v>
      </c>
      <c r="E42" s="42">
        <f>'VEIÐUHAGTØL 1998-2002'!E39</f>
        <v>31</v>
      </c>
      <c r="F42" s="42">
        <f>'VEIÐUHAGTØL 1998-2002'!E50</f>
        <v>45</v>
      </c>
      <c r="G42" s="15">
        <f>'[1]Ark1'!$E$5+'[1]Ark1'!$E$15+'[1]Ark1'!$E$25+'[1]Ark1'!$E$35+'[1]Ark1'!$E$45+'[1]Ark1'!$E$55+'[1]Ark1'!$E$65+'[1]Ark1'!$E$75</f>
        <v>8.9</v>
      </c>
      <c r="H42" s="16" t="s">
        <v>3</v>
      </c>
      <c r="I42" s="32">
        <f t="shared" si="24"/>
        <v>0.01032516566497149</v>
      </c>
      <c r="J42" s="32">
        <f t="shared" si="25"/>
        <v>0.015254493278960881</v>
      </c>
      <c r="K42" s="32">
        <f t="shared" si="26"/>
        <v>0.01403949531708939</v>
      </c>
      <c r="L42" s="32">
        <f t="shared" si="27"/>
        <v>0.005563531945441493</v>
      </c>
      <c r="M42" s="32">
        <f t="shared" si="28"/>
        <v>0.0119249523001908</v>
      </c>
      <c r="N42" s="68">
        <f t="shared" si="29"/>
        <v>0.0030277258037081133</v>
      </c>
    </row>
    <row r="43" spans="1:14" ht="12.75">
      <c r="A43" s="16" t="s">
        <v>4</v>
      </c>
      <c r="B43" s="42">
        <f>'VEIÐUHAGTØL 1998-2002'!E7</f>
        <v>98</v>
      </c>
      <c r="C43" s="42">
        <f>'VEIÐUHAGTØL 1998-2002'!E18</f>
        <v>40</v>
      </c>
      <c r="D43" s="42">
        <f>'VEIÐUHAGTØL 1998-2002'!E29</f>
        <v>19</v>
      </c>
      <c r="E43" s="42">
        <f>'VEIÐUHAGTØL 1998-2002'!E40</f>
        <v>13</v>
      </c>
      <c r="F43" s="42">
        <f>'VEIÐUHAGTØL 1998-2002'!E51</f>
        <v>19</v>
      </c>
      <c r="G43" s="15">
        <f>'[1]Ark1'!$E$6+'[1]Ark1'!$E$16+'[1]Ark1'!$E$26+'[1]Ark1'!$E$36+'[1]Ark1'!$E$46+'[1]Ark1'!$E$56+'[1]Ark1'!$E$66+'[1]Ark1'!$E$76</f>
        <v>6.5</v>
      </c>
      <c r="H43" s="16" t="s">
        <v>4</v>
      </c>
      <c r="I43" s="32">
        <f t="shared" si="24"/>
        <v>0.015102481121898598</v>
      </c>
      <c r="J43" s="32">
        <f t="shared" si="25"/>
        <v>0.006041383476816191</v>
      </c>
      <c r="K43" s="32">
        <f t="shared" si="26"/>
        <v>0.0035098738292723476</v>
      </c>
      <c r="L43" s="32">
        <f t="shared" si="27"/>
        <v>0.002333094041636755</v>
      </c>
      <c r="M43" s="32">
        <f t="shared" si="28"/>
        <v>0.00503497986008056</v>
      </c>
      <c r="N43" s="68">
        <f t="shared" si="29"/>
        <v>0.0022112604184385096</v>
      </c>
    </row>
    <row r="44" spans="1:14" ht="12.75">
      <c r="A44" s="16" t="s">
        <v>5</v>
      </c>
      <c r="B44" s="42">
        <f>'VEIÐUHAGTØL 1998-2002'!E8</f>
        <v>2</v>
      </c>
      <c r="C44" s="42">
        <f>'VEIÐUHAGTØL 1998-2002'!E19</f>
        <v>1</v>
      </c>
      <c r="D44" s="42">
        <f>'VEIÐUHAGTØL 1998-2002'!E30</f>
        <v>1.3</v>
      </c>
      <c r="E44" s="42">
        <f>'VEIÐUHAGTØL 1998-2002'!E41</f>
        <v>4</v>
      </c>
      <c r="F44" s="42">
        <f>'VEIÐUHAGTØL 1998-2002'!E52</f>
        <v>0.6</v>
      </c>
      <c r="G44" s="15">
        <f>'[1]Ark1'!$E$7+'[1]Ark1'!$E$17+'[1]Ark1'!$E$27+'[1]Ark1'!$E$37+'[1]Ark1'!$E$47+'[1]Ark1'!$E$57+'[1]Ark1'!$E$67+'[1]Ark1'!$E$77</f>
        <v>0.7999999999999999</v>
      </c>
      <c r="H44" s="16" t="s">
        <v>5</v>
      </c>
      <c r="I44" s="32">
        <f t="shared" si="24"/>
        <v>0.0003082139004469102</v>
      </c>
      <c r="J44" s="32">
        <f t="shared" si="25"/>
        <v>0.00015103458692040478</v>
      </c>
      <c r="K44" s="32">
        <f t="shared" si="26"/>
        <v>0.00024014926200284484</v>
      </c>
      <c r="L44" s="32">
        <f t="shared" si="27"/>
        <v>0.0007178750897343862</v>
      </c>
      <c r="M44" s="32">
        <f t="shared" si="28"/>
        <v>0.00015899936400254398</v>
      </c>
      <c r="N44" s="68">
        <f t="shared" si="29"/>
        <v>0.00027215512842320116</v>
      </c>
    </row>
    <row r="45" spans="1:14" ht="12.75">
      <c r="A45" s="16" t="s">
        <v>6</v>
      </c>
      <c r="B45" s="42">
        <f>'VEIÐUHAGTØL 1998-2002'!E9</f>
        <v>67</v>
      </c>
      <c r="C45" s="42">
        <f>'VEIÐUHAGTØL 1998-2002'!E20</f>
        <v>84</v>
      </c>
      <c r="D45" s="42">
        <f>'VEIÐUHAGTØL 1998-2002'!E31</f>
        <v>97</v>
      </c>
      <c r="E45" s="42">
        <f>'VEIÐUHAGTØL 1998-2002'!E42</f>
        <v>115</v>
      </c>
      <c r="F45" s="42">
        <f>'VEIÐUHAGTØL 1998-2002'!E53</f>
        <v>94</v>
      </c>
      <c r="G45" s="15">
        <f>'[1]Ark1'!$E$8+'[1]Ark1'!$E$18+'[1]Ark1'!$E$28+'[1]Ark1'!$E$38+'[1]Ark1'!$E$48+'[1]Ark1'!$E$58+'[1]Ark1'!$E$68+'[1]Ark1'!$E$78</f>
        <v>90.3</v>
      </c>
      <c r="H45" s="16" t="s">
        <v>6</v>
      </c>
      <c r="I45" s="32">
        <f t="shared" si="24"/>
        <v>0.01032516566497149</v>
      </c>
      <c r="J45" s="32">
        <f t="shared" si="25"/>
        <v>0.012686905301314002</v>
      </c>
      <c r="K45" s="32">
        <f t="shared" si="26"/>
        <v>0.017918829549443037</v>
      </c>
      <c r="L45" s="32">
        <f t="shared" si="27"/>
        <v>0.020638908829863602</v>
      </c>
      <c r="M45" s="32">
        <f t="shared" si="28"/>
        <v>0.02490990036039856</v>
      </c>
      <c r="N45" s="68">
        <f t="shared" si="29"/>
        <v>0.03071951012076883</v>
      </c>
    </row>
    <row r="46" spans="1:14" ht="12.75">
      <c r="A46" s="16"/>
      <c r="B46" s="15"/>
      <c r="C46" s="15"/>
      <c r="D46" s="15"/>
      <c r="E46" s="15"/>
      <c r="F46" s="15"/>
      <c r="G46" s="15"/>
      <c r="H46" s="16"/>
      <c r="I46" s="15"/>
      <c r="J46" s="15"/>
      <c r="K46" s="15"/>
      <c r="L46" s="15"/>
      <c r="M46" s="15"/>
      <c r="N46" s="68" t="s">
        <v>19</v>
      </c>
    </row>
    <row r="47" spans="1:14" ht="12.75">
      <c r="A47" s="16" t="s">
        <v>7</v>
      </c>
      <c r="B47" s="16">
        <f aca="true" t="shared" si="30" ref="B47:G47">SUM(B40:B45)</f>
        <v>6489</v>
      </c>
      <c r="C47" s="16">
        <f t="shared" si="30"/>
        <v>6621</v>
      </c>
      <c r="D47" s="16">
        <f t="shared" si="30"/>
        <v>5413.3</v>
      </c>
      <c r="E47" s="16">
        <f t="shared" si="30"/>
        <v>5572</v>
      </c>
      <c r="F47" s="43">
        <f t="shared" si="30"/>
        <v>3773.6</v>
      </c>
      <c r="G47" s="43">
        <f t="shared" si="30"/>
        <v>2939.5000000000005</v>
      </c>
      <c r="H47" s="16" t="s">
        <v>7</v>
      </c>
      <c r="I47" s="36">
        <f aca="true" t="shared" si="31" ref="I47:N47">SUM(I40:I45)</f>
        <v>0.9999999999999999</v>
      </c>
      <c r="J47" s="36">
        <f t="shared" si="31"/>
        <v>1</v>
      </c>
      <c r="K47" s="36">
        <f t="shared" si="31"/>
        <v>1</v>
      </c>
      <c r="L47" s="36">
        <f t="shared" si="31"/>
        <v>1</v>
      </c>
      <c r="M47" s="36">
        <f t="shared" si="31"/>
        <v>1</v>
      </c>
      <c r="N47" s="70">
        <f t="shared" si="31"/>
        <v>0.9999999999999997</v>
      </c>
    </row>
    <row r="49" spans="3:10" ht="15.75">
      <c r="C49" s="13" t="s">
        <v>31</v>
      </c>
      <c r="J49" s="13" t="s">
        <v>32</v>
      </c>
    </row>
    <row r="50" spans="1:14" ht="12.75">
      <c r="A50" s="38"/>
      <c r="B50" s="16">
        <v>1998</v>
      </c>
      <c r="C50" s="16">
        <v>1999</v>
      </c>
      <c r="D50" s="16">
        <v>2000</v>
      </c>
      <c r="E50" s="16">
        <v>2001</v>
      </c>
      <c r="F50" s="16">
        <v>2002</v>
      </c>
      <c r="G50" s="63">
        <v>2003</v>
      </c>
      <c r="H50" s="38"/>
      <c r="I50" s="16">
        <v>1998</v>
      </c>
      <c r="J50" s="16">
        <v>1999</v>
      </c>
      <c r="K50" s="16">
        <v>2000</v>
      </c>
      <c r="L50" s="16">
        <v>2001</v>
      </c>
      <c r="M50" s="16">
        <v>2002</v>
      </c>
      <c r="N50" s="65">
        <v>2003</v>
      </c>
    </row>
    <row r="51" spans="1:14" ht="12.75">
      <c r="A51" s="16" t="s">
        <v>1</v>
      </c>
      <c r="B51" s="42">
        <f>'VEIÐUHAGTØL 1998-2002'!F4</f>
        <v>800</v>
      </c>
      <c r="C51" s="42">
        <f>'VEIÐUHAGTØL 1998-2002'!F15</f>
        <v>1017</v>
      </c>
      <c r="D51" s="42">
        <f>'VEIÐUHAGTØL 1998-2002'!F26</f>
        <v>1169</v>
      </c>
      <c r="E51" s="42">
        <f>'VEIÐUHAGTØL 1998-2002'!F37</f>
        <v>977</v>
      </c>
      <c r="F51" s="42">
        <f>'VEIÐUHAGTØL 1998-2002'!F48</f>
        <v>474</v>
      </c>
      <c r="G51" s="15">
        <f>'[1]Ark1'!$F$3+'[1]Ark1'!$F$13+'[1]Ark1'!$F$23+'[1]Ark1'!$F$33+'[1]Ark1'!$F$43+'[1]Ark1'!$F$53+'[1]Ark1'!$F$63+'[1]Ark1'!$F$73</f>
        <v>294.1</v>
      </c>
      <c r="H51" s="16" t="s">
        <v>1</v>
      </c>
      <c r="I51" s="32">
        <f aca="true" t="shared" si="32" ref="I51:I56">B51/$B$58</f>
        <v>0.24040628662439525</v>
      </c>
      <c r="J51" s="32">
        <f aca="true" t="shared" si="33" ref="J51:J56">C51/$C$58</f>
        <v>0.3010389841044312</v>
      </c>
      <c r="K51" s="32">
        <f aca="true" t="shared" si="34" ref="K51:K56">D51/$D$58</f>
        <v>0.30562091503267974</v>
      </c>
      <c r="L51" s="32">
        <f aca="true" t="shared" si="35" ref="L51:L56">E51/$E$58</f>
        <v>0.2533713692946058</v>
      </c>
      <c r="M51" s="32">
        <f aca="true" t="shared" si="36" ref="M51:M56">F51/$F$58</f>
        <v>0.20239111870196413</v>
      </c>
      <c r="N51" s="68">
        <f aca="true" t="shared" si="37" ref="N51:N56">G51/$G$58</f>
        <v>0.21274594907407407</v>
      </c>
    </row>
    <row r="52" spans="1:14" ht="12.75">
      <c r="A52" s="16" t="s">
        <v>2</v>
      </c>
      <c r="B52" s="42">
        <f>'VEIÐUHAGTØL 1998-2002'!F5</f>
        <v>0.5</v>
      </c>
      <c r="C52" s="42">
        <f>'VEIÐUHAGTØL 1998-2002'!F16</f>
        <v>0.2</v>
      </c>
      <c r="D52" s="42">
        <f>'VEIÐUHAGTØL 1998-2002'!F27</f>
        <v>21</v>
      </c>
      <c r="E52" s="42">
        <f>'VEIÐUHAGTØL 1998-2002'!F38</f>
        <v>1</v>
      </c>
      <c r="F52" s="42">
        <f>'VEIÐUHAGTØL 1998-2002'!F49</f>
        <v>1</v>
      </c>
      <c r="G52" s="15">
        <f>'[1]Ark1'!$F$4+'[1]Ark1'!$F$14+'[1]Ark1'!$F$24+'[1]Ark1'!$F$34+'[1]Ark1'!$F$44+'[1]Ark1'!$F$54+'[1]Ark1'!$F$64+'[1]Ark1'!$F$74</f>
        <v>0.7</v>
      </c>
      <c r="H52" s="16" t="s">
        <v>2</v>
      </c>
      <c r="I52" s="32">
        <f t="shared" si="32"/>
        <v>0.000150253929140247</v>
      </c>
      <c r="J52" s="32">
        <f t="shared" si="33"/>
        <v>5.920137347186455E-05</v>
      </c>
      <c r="K52" s="32">
        <f t="shared" si="34"/>
        <v>0.005490196078431373</v>
      </c>
      <c r="L52" s="32">
        <f t="shared" si="35"/>
        <v>0.00025933609958506224</v>
      </c>
      <c r="M52" s="32">
        <f t="shared" si="36"/>
        <v>0.0004269854824935952</v>
      </c>
      <c r="N52" s="68">
        <f t="shared" si="37"/>
        <v>0.0005063657407407407</v>
      </c>
    </row>
    <row r="53" spans="1:14" ht="12.75">
      <c r="A53" s="16" t="s">
        <v>3</v>
      </c>
      <c r="B53" s="42">
        <f>'VEIÐUHAGTØL 1998-2002'!F6</f>
        <v>751</v>
      </c>
      <c r="C53" s="42">
        <f>'VEIÐUHAGTØL 1998-2002'!F17</f>
        <v>510</v>
      </c>
      <c r="D53" s="42">
        <f>'VEIÐUHAGTØL 1998-2002'!F28</f>
        <v>529</v>
      </c>
      <c r="E53" s="42">
        <f>'VEIÐUHAGTØL 1998-2002'!F39</f>
        <v>739</v>
      </c>
      <c r="F53" s="42">
        <f>'VEIÐUHAGTØL 1998-2002'!F50</f>
        <v>380</v>
      </c>
      <c r="G53" s="15">
        <f>'[1]Ark1'!$F$5+'[1]Ark1'!$F$15+'[1]Ark1'!$F$25+'[1]Ark1'!$F$35+'[1]Ark1'!$F$45+'[1]Ark1'!$F$55+'[1]Ark1'!$F$65+'[1]Ark1'!$F$75</f>
        <v>64.39999999999999</v>
      </c>
      <c r="H53" s="16" t="s">
        <v>3</v>
      </c>
      <c r="I53" s="32">
        <f t="shared" si="32"/>
        <v>0.22568140156865102</v>
      </c>
      <c r="J53" s="32">
        <f t="shared" si="33"/>
        <v>0.1509635023532546</v>
      </c>
      <c r="K53" s="32">
        <f t="shared" si="34"/>
        <v>0.13830065359477126</v>
      </c>
      <c r="L53" s="32">
        <f t="shared" si="35"/>
        <v>0.191649377593361</v>
      </c>
      <c r="M53" s="32">
        <f t="shared" si="36"/>
        <v>0.16225448334756618</v>
      </c>
      <c r="N53" s="68">
        <f t="shared" si="37"/>
        <v>0.04658564814814814</v>
      </c>
    </row>
    <row r="54" spans="1:14" ht="12.75">
      <c r="A54" s="16" t="s">
        <v>4</v>
      </c>
      <c r="B54" s="42">
        <f>'VEIÐUHAGTØL 1998-2002'!F7</f>
        <v>0.2</v>
      </c>
      <c r="C54" s="42">
        <f>'VEIÐUHAGTØL 1998-2002'!F18</f>
        <v>0.1</v>
      </c>
      <c r="D54" s="42">
        <f>'VEIÐUHAGTØL 1998-2002'!F29</f>
        <v>9</v>
      </c>
      <c r="E54" s="42">
        <f>'VEIÐUHAGTØL 1998-2002'!F40</f>
        <v>6</v>
      </c>
      <c r="F54" s="42">
        <f>'VEIÐUHAGTØL 1998-2002'!F51</f>
        <v>1</v>
      </c>
      <c r="G54" s="15">
        <f>'[1]Ark1'!$F$6+'[1]Ark1'!$F$16+'[1]Ark1'!$F$26+'[1]Ark1'!$F$36+'[1]Ark1'!$F$46+'[1]Ark1'!$F$56+'[1]Ark1'!$F$66+'[1]Ark1'!$F$76</f>
        <v>0</v>
      </c>
      <c r="H54" s="16" t="s">
        <v>4</v>
      </c>
      <c r="I54" s="32">
        <f t="shared" si="32"/>
        <v>6.0101571656098814E-05</v>
      </c>
      <c r="J54" s="32">
        <f t="shared" si="33"/>
        <v>2.9600686735932275E-05</v>
      </c>
      <c r="K54" s="32">
        <f t="shared" si="34"/>
        <v>0.002352941176470588</v>
      </c>
      <c r="L54" s="32">
        <f t="shared" si="35"/>
        <v>0.0015560165975103733</v>
      </c>
      <c r="M54" s="32">
        <f t="shared" si="36"/>
        <v>0.0004269854824935952</v>
      </c>
      <c r="N54" s="68">
        <f t="shared" si="37"/>
        <v>0</v>
      </c>
    </row>
    <row r="55" spans="1:14" ht="12.75">
      <c r="A55" s="16" t="s">
        <v>5</v>
      </c>
      <c r="B55" s="42">
        <f>'VEIÐUHAGTØL 1998-2002'!F8</f>
        <v>0</v>
      </c>
      <c r="C55" s="42">
        <f>'VEIÐUHAGTØL 1998-2002'!F19</f>
        <v>0</v>
      </c>
      <c r="D55" s="42">
        <f>'VEIÐUHAGTØL 1998-2002'!F30</f>
        <v>0</v>
      </c>
      <c r="E55" s="42">
        <f>'VEIÐUHAGTØL 1998-2002'!F41</f>
        <v>0</v>
      </c>
      <c r="F55" s="42">
        <f>'VEIÐUHAGTØL 1998-2002'!F52</f>
        <v>0</v>
      </c>
      <c r="G55" s="15">
        <f>'[1]Ark1'!$F$7+'[1]Ark1'!$F$17+'[1]Ark1'!$F$27+'[1]Ark1'!$F$37+'[1]Ark1'!$F$47+'[1]Ark1'!$F$57+'[1]Ark1'!$F$67+'[1]Ark1'!$F$77</f>
        <v>0.1</v>
      </c>
      <c r="H55" s="16" t="s">
        <v>5</v>
      </c>
      <c r="I55" s="32">
        <f t="shared" si="32"/>
        <v>0</v>
      </c>
      <c r="J55" s="32">
        <f t="shared" si="33"/>
        <v>0</v>
      </c>
      <c r="K55" s="32">
        <f t="shared" si="34"/>
        <v>0</v>
      </c>
      <c r="L55" s="32">
        <f t="shared" si="35"/>
        <v>0</v>
      </c>
      <c r="M55" s="32">
        <f t="shared" si="36"/>
        <v>0</v>
      </c>
      <c r="N55" s="68">
        <f t="shared" si="37"/>
        <v>7.233796296296296E-05</v>
      </c>
    </row>
    <row r="56" spans="1:14" ht="12.75">
      <c r="A56" s="16" t="s">
        <v>6</v>
      </c>
      <c r="B56" s="42">
        <f>'VEIÐUHAGTØL 1998-2002'!F9</f>
        <v>1776</v>
      </c>
      <c r="C56" s="42">
        <f>'VEIÐUHAGTØL 1998-2002'!F20</f>
        <v>1851</v>
      </c>
      <c r="D56" s="42">
        <f>'VEIÐUHAGTØL 1998-2002'!F31</f>
        <v>2097</v>
      </c>
      <c r="E56" s="42">
        <f>'VEIÐUHAGTØL 1998-2002'!F42</f>
        <v>2133</v>
      </c>
      <c r="F56" s="42">
        <f>'VEIÐUHAGTØL 1998-2002'!F53</f>
        <v>1486</v>
      </c>
      <c r="G56" s="15">
        <f>'[1]Ark1'!$F$8+'[1]Ark1'!$F$18+'[1]Ark1'!$F$28+'[1]Ark1'!$F$38+'[1]Ark1'!$F$48+'[1]Ark1'!$F$58+'[1]Ark1'!$F$68+'[1]Ark1'!$F$78</f>
        <v>1023.1000000000001</v>
      </c>
      <c r="H56" s="16" t="s">
        <v>6</v>
      </c>
      <c r="I56" s="32">
        <f t="shared" si="32"/>
        <v>0.5337019563061575</v>
      </c>
      <c r="J56" s="32">
        <f t="shared" si="33"/>
        <v>0.5479087114821064</v>
      </c>
      <c r="K56" s="32">
        <f t="shared" si="34"/>
        <v>0.548235294117647</v>
      </c>
      <c r="L56" s="32">
        <f t="shared" si="35"/>
        <v>0.5531639004149378</v>
      </c>
      <c r="M56" s="32">
        <f t="shared" si="36"/>
        <v>0.6345004269854825</v>
      </c>
      <c r="N56" s="68">
        <f t="shared" si="37"/>
        <v>0.7400896990740741</v>
      </c>
    </row>
    <row r="57" spans="1:14" ht="12.75">
      <c r="A57" s="16"/>
      <c r="B57" s="43"/>
      <c r="C57" s="15"/>
      <c r="D57" s="15"/>
      <c r="E57" s="15"/>
      <c r="F57" s="15"/>
      <c r="G57" s="15"/>
      <c r="H57" s="16"/>
      <c r="I57" s="15"/>
      <c r="J57" s="15"/>
      <c r="K57" s="15"/>
      <c r="L57" s="15"/>
      <c r="M57" s="15"/>
      <c r="N57" s="68" t="s">
        <v>19</v>
      </c>
    </row>
    <row r="58" spans="1:14" ht="12.75">
      <c r="A58" s="16" t="s">
        <v>7</v>
      </c>
      <c r="B58" s="43">
        <f aca="true" t="shared" si="38" ref="B58:G58">SUM(B51:B56)</f>
        <v>3327.7</v>
      </c>
      <c r="C58" s="43">
        <f t="shared" si="38"/>
        <v>3378.3</v>
      </c>
      <c r="D58" s="43">
        <f t="shared" si="38"/>
        <v>3825</v>
      </c>
      <c r="E58" s="43">
        <f t="shared" si="38"/>
        <v>3856</v>
      </c>
      <c r="F58" s="43">
        <f t="shared" si="38"/>
        <v>2342</v>
      </c>
      <c r="G58" s="43">
        <f t="shared" si="38"/>
        <v>1382.4</v>
      </c>
      <c r="H58" s="16" t="s">
        <v>7</v>
      </c>
      <c r="I58" s="36">
        <f aca="true" t="shared" si="39" ref="I58:N58">SUM(I51:I56)</f>
        <v>1</v>
      </c>
      <c r="J58" s="36">
        <f t="shared" si="39"/>
        <v>1</v>
      </c>
      <c r="K58" s="36">
        <f t="shared" si="39"/>
        <v>1</v>
      </c>
      <c r="L58" s="36">
        <f t="shared" si="39"/>
        <v>1</v>
      </c>
      <c r="M58" s="36">
        <f t="shared" si="39"/>
        <v>1</v>
      </c>
      <c r="N58" s="70">
        <f t="shared" si="39"/>
        <v>1</v>
      </c>
    </row>
    <row r="59" spans="3:6" ht="15.75">
      <c r="C59" s="46" t="s">
        <v>33</v>
      </c>
      <c r="D59" s="46" t="s">
        <v>19</v>
      </c>
      <c r="E59" s="44" t="s">
        <v>19</v>
      </c>
      <c r="F59" s="44" t="s">
        <v>19</v>
      </c>
    </row>
    <row r="60" spans="3:11" ht="15.75">
      <c r="C60" s="13" t="s">
        <v>34</v>
      </c>
      <c r="D60" s="13"/>
      <c r="G60" s="14"/>
      <c r="J60" s="13" t="s">
        <v>35</v>
      </c>
      <c r="K60" s="13"/>
    </row>
    <row r="61" spans="1:14" ht="12.75">
      <c r="A61" s="38"/>
      <c r="B61" s="16">
        <v>1998</v>
      </c>
      <c r="C61" s="16">
        <v>1999</v>
      </c>
      <c r="D61" s="16">
        <v>2000</v>
      </c>
      <c r="E61" s="16">
        <v>2001</v>
      </c>
      <c r="F61" s="16">
        <v>2002</v>
      </c>
      <c r="G61" s="16">
        <v>2003</v>
      </c>
      <c r="H61" s="38"/>
      <c r="I61" s="16">
        <v>1998</v>
      </c>
      <c r="J61" s="16">
        <v>1999</v>
      </c>
      <c r="K61" s="16">
        <v>2000</v>
      </c>
      <c r="L61" s="16">
        <v>2001</v>
      </c>
      <c r="M61" s="16">
        <v>2002</v>
      </c>
      <c r="N61" s="65">
        <v>2003</v>
      </c>
    </row>
    <row r="62" spans="1:14" ht="12.75">
      <c r="A62" s="16" t="s">
        <v>1</v>
      </c>
      <c r="B62" s="42">
        <f>'VEIÐUHAGTØL 1998-2002'!G4</f>
        <v>109</v>
      </c>
      <c r="C62" s="42">
        <f>'VEIÐUHAGTØL 1998-2002'!G15</f>
        <v>80</v>
      </c>
      <c r="D62" s="42">
        <f>'VEIÐUHAGTØL 1998-2002'!G26</f>
        <v>289</v>
      </c>
      <c r="E62" s="42">
        <f>'VEIÐUHAGTØL 1998-2002'!G37</f>
        <v>90</v>
      </c>
      <c r="F62" s="42">
        <f>'VEIÐUHAGTØL 1998-2002'!G48</f>
        <v>66</v>
      </c>
      <c r="G62" s="15">
        <f>'[1]Ark1'!$G$3+'[1]Ark1'!$G$13+'[1]Ark1'!$G$23+'[1]Ark1'!$G$33+'[1]Ark1'!$G$43+'[1]Ark1'!$G$53+'[1]Ark1'!$G$63+'[1]Ark1'!$G$73</f>
        <v>83.5</v>
      </c>
      <c r="H62" s="16" t="s">
        <v>1</v>
      </c>
      <c r="I62" s="32">
        <f aca="true" t="shared" si="40" ref="I62:I67">B62/$B$69</f>
        <v>0.06150894419050844</v>
      </c>
      <c r="J62" s="32">
        <f aca="true" t="shared" si="41" ref="J62:J67">C62/$C$69</f>
        <v>0.04343105320304017</v>
      </c>
      <c r="K62" s="32">
        <f aca="true" t="shared" si="42" ref="K62:K67">D62/$D$69</f>
        <v>0.13798042492241586</v>
      </c>
      <c r="L62" s="32">
        <f aca="true" t="shared" si="43" ref="L62:L67">E62/$E$69</f>
        <v>0.04495504495504495</v>
      </c>
      <c r="M62" s="32">
        <f aca="true" t="shared" si="44" ref="M62:M67">F62/$F$69</f>
        <v>0.034250129735339904</v>
      </c>
      <c r="N62" s="68">
        <f aca="true" t="shared" si="45" ref="N62:N67">G62/$G$69</f>
        <v>0.06624355414518049</v>
      </c>
    </row>
    <row r="63" spans="1:14" ht="12.75">
      <c r="A63" s="16" t="s">
        <v>2</v>
      </c>
      <c r="B63" s="42">
        <f>'VEIÐUHAGTØL 1998-2002'!G5</f>
        <v>356</v>
      </c>
      <c r="C63" s="42">
        <f>'VEIÐUHAGTØL 1998-2002'!G16</f>
        <v>263</v>
      </c>
      <c r="D63" s="42">
        <f>'VEIÐUHAGTØL 1998-2002'!G27</f>
        <v>245</v>
      </c>
      <c r="E63" s="42">
        <f>'VEIÐUHAGTØL 1998-2002'!G38</f>
        <v>233</v>
      </c>
      <c r="F63" s="42">
        <f>'VEIÐUHAGTØL 1998-2002'!G49</f>
        <v>186</v>
      </c>
      <c r="G63" s="15">
        <f>'[1]Ark1'!$G$4+'[1]Ark1'!$G$14+'[1]Ark1'!$G$24+'[1]Ark1'!$G$34+'[1]Ark1'!$G$44+'[1]Ark1'!$G$54+'[1]Ark1'!$G$64+'[1]Ark1'!$G$74</f>
        <v>160.8</v>
      </c>
      <c r="H63" s="16" t="s">
        <v>2</v>
      </c>
      <c r="I63" s="32">
        <f t="shared" si="40"/>
        <v>0.20089159753964225</v>
      </c>
      <c r="J63" s="32">
        <f t="shared" si="41"/>
        <v>0.14277958740499458</v>
      </c>
      <c r="K63" s="32">
        <f t="shared" si="42"/>
        <v>0.11697302458820721</v>
      </c>
      <c r="L63" s="32">
        <f t="shared" si="43"/>
        <v>0.11638361638361638</v>
      </c>
      <c r="M63" s="32">
        <f t="shared" si="44"/>
        <v>0.09652309289050337</v>
      </c>
      <c r="N63" s="68">
        <f t="shared" si="45"/>
        <v>0.1275684252280841</v>
      </c>
    </row>
    <row r="64" spans="1:14" ht="12.75">
      <c r="A64" s="16" t="s">
        <v>3</v>
      </c>
      <c r="B64" s="42">
        <f>'VEIÐUHAGTØL 1998-2002'!G6</f>
        <v>67</v>
      </c>
      <c r="C64" s="42">
        <f>'VEIÐUHAGTØL 1998-2002'!G17</f>
        <v>56</v>
      </c>
      <c r="D64" s="42">
        <f>'VEIÐUHAGTØL 1998-2002'!G28</f>
        <v>98</v>
      </c>
      <c r="E64" s="42">
        <f>'VEIÐUHAGTØL 1998-2002'!G39</f>
        <v>88</v>
      </c>
      <c r="F64" s="42">
        <f>'VEIÐUHAGTØL 1998-2002'!G50</f>
        <v>149</v>
      </c>
      <c r="G64" s="15">
        <f>'[1]Ark1'!$G$5+'[1]Ark1'!$G$15+'[1]Ark1'!$G$25+'[1]Ark1'!$G$35+'[1]Ark1'!$G$45+'[1]Ark1'!$G$55+'[1]Ark1'!$G$65+'[1]Ark1'!$G$75</f>
        <v>121.8</v>
      </c>
      <c r="H64" s="16" t="s">
        <v>3</v>
      </c>
      <c r="I64" s="32">
        <f t="shared" si="40"/>
        <v>0.037808250098752896</v>
      </c>
      <c r="J64" s="32">
        <f t="shared" si="41"/>
        <v>0.03040173724212812</v>
      </c>
      <c r="K64" s="32">
        <f t="shared" si="42"/>
        <v>0.04678920983528288</v>
      </c>
      <c r="L64" s="32">
        <f t="shared" si="43"/>
        <v>0.04395604395604396</v>
      </c>
      <c r="M64" s="32">
        <f t="shared" si="44"/>
        <v>0.07732226258432798</v>
      </c>
      <c r="N64" s="68">
        <f t="shared" si="45"/>
        <v>0.09662832209440698</v>
      </c>
    </row>
    <row r="65" spans="1:14" ht="12.75">
      <c r="A65" s="16" t="s">
        <v>4</v>
      </c>
      <c r="B65" s="42">
        <f>'VEIÐUHAGTØL 1998-2002'!G7</f>
        <v>803</v>
      </c>
      <c r="C65" s="42">
        <f>'VEIÐUHAGTØL 1998-2002'!G18</f>
        <v>805</v>
      </c>
      <c r="D65" s="42">
        <f>'VEIÐUHAGTØL 1998-2002'!G29</f>
        <v>579</v>
      </c>
      <c r="E65" s="42">
        <f>'VEIÐUHAGTØL 1998-2002'!G40</f>
        <v>592</v>
      </c>
      <c r="F65" s="42">
        <f>'VEIÐUHAGTØL 1998-2002'!G51</f>
        <v>691</v>
      </c>
      <c r="G65" s="15">
        <f>'[1]Ark1'!$G$6+'[1]Ark1'!$G$16+'[1]Ark1'!$G$26+'[1]Ark1'!$G$36+'[1]Ark1'!$G$46+'[1]Ark1'!$G$56+'[1]Ark1'!$G$66+'[1]Ark1'!$G$76</f>
        <v>236.79999999999998</v>
      </c>
      <c r="H65" s="16" t="s">
        <v>4</v>
      </c>
      <c r="I65" s="32">
        <f t="shared" si="40"/>
        <v>0.45313469894475483</v>
      </c>
      <c r="J65" s="32">
        <f t="shared" si="41"/>
        <v>0.4370249728555918</v>
      </c>
      <c r="K65" s="32">
        <f t="shared" si="42"/>
        <v>0.27643829076151827</v>
      </c>
      <c r="L65" s="32">
        <f t="shared" si="43"/>
        <v>0.2957042957042957</v>
      </c>
      <c r="M65" s="32">
        <f t="shared" si="44"/>
        <v>0.35858847950181627</v>
      </c>
      <c r="N65" s="68">
        <f t="shared" si="45"/>
        <v>0.18786195953986512</v>
      </c>
    </row>
    <row r="66" spans="1:14" ht="12.75">
      <c r="A66" s="16" t="s">
        <v>5</v>
      </c>
      <c r="B66" s="42">
        <f>'VEIÐUHAGTØL 1998-2002'!G8</f>
        <v>3.1</v>
      </c>
      <c r="C66" s="42">
        <f>'VEIÐUHAGTØL 1998-2002'!G19</f>
        <v>2</v>
      </c>
      <c r="D66" s="42">
        <f>'VEIÐUHAGTØL 1998-2002'!G30</f>
        <v>3.5</v>
      </c>
      <c r="E66" s="42">
        <f>'VEIÐUHAGTØL 1998-2002'!G41</f>
        <v>17</v>
      </c>
      <c r="F66" s="42">
        <f>'VEIÐUHAGTØL 1998-2002'!G52</f>
        <v>4</v>
      </c>
      <c r="G66" s="15">
        <f>'[1]Ark1'!$G$7+'[1]Ark1'!$G$17+'[1]Ark1'!$G$27+'[1]Ark1'!$G$37+'[1]Ark1'!$G$47+'[1]Ark1'!$G$57+'[1]Ark1'!$G$67+'[1]Ark1'!$G$77</f>
        <v>3.2</v>
      </c>
      <c r="H66" s="16" t="s">
        <v>5</v>
      </c>
      <c r="I66" s="32">
        <f t="shared" si="40"/>
        <v>0.0017493369448676713</v>
      </c>
      <c r="J66" s="32">
        <f t="shared" si="41"/>
        <v>0.0010857763300760044</v>
      </c>
      <c r="K66" s="32">
        <f t="shared" si="42"/>
        <v>0.0016710432084029601</v>
      </c>
      <c r="L66" s="32">
        <f t="shared" si="43"/>
        <v>0.008491508491508492</v>
      </c>
      <c r="M66" s="32">
        <f t="shared" si="44"/>
        <v>0.0020757654385054488</v>
      </c>
      <c r="N66" s="68">
        <f t="shared" si="45"/>
        <v>0.0025386751289170964</v>
      </c>
    </row>
    <row r="67" spans="1:14" ht="12.75">
      <c r="A67" s="16" t="s">
        <v>6</v>
      </c>
      <c r="B67" s="42">
        <f>'VEIÐUHAGTØL 1998-2002'!G9</f>
        <v>434</v>
      </c>
      <c r="C67" s="42">
        <f>'VEIÐUHAGTØL 1998-2002'!G20</f>
        <v>636</v>
      </c>
      <c r="D67" s="42">
        <f>'VEIÐUHAGTØL 1998-2002'!G31</f>
        <v>880</v>
      </c>
      <c r="E67" s="42">
        <f>'VEIÐUHAGTØL 1998-2002'!G42</f>
        <v>982</v>
      </c>
      <c r="F67" s="42">
        <f>'VEIÐUHAGTØL 1998-2002'!G53</f>
        <v>831</v>
      </c>
      <c r="G67" s="15">
        <f>'[1]Ark1'!$G$8+'[1]Ark1'!$G$18+'[1]Ark1'!$G$28+'[1]Ark1'!$G$38+'[1]Ark1'!$G$48+'[1]Ark1'!$G$58+'[1]Ark1'!$G$68+'[1]Ark1'!$G$78</f>
        <v>654.4000000000001</v>
      </c>
      <c r="H67" s="16" t="s">
        <v>6</v>
      </c>
      <c r="I67" s="32">
        <f t="shared" si="40"/>
        <v>0.24490717228147396</v>
      </c>
      <c r="J67" s="32">
        <f t="shared" si="41"/>
        <v>0.34527687296416937</v>
      </c>
      <c r="K67" s="32">
        <f t="shared" si="42"/>
        <v>0.42014800668417285</v>
      </c>
      <c r="L67" s="32">
        <f t="shared" si="43"/>
        <v>0.4905094905094905</v>
      </c>
      <c r="M67" s="32">
        <f t="shared" si="44"/>
        <v>0.43124026984950703</v>
      </c>
      <c r="N67" s="68">
        <f t="shared" si="45"/>
        <v>0.5191590638635463</v>
      </c>
    </row>
    <row r="68" spans="1:14" ht="12.75">
      <c r="A68" s="16"/>
      <c r="B68" s="15"/>
      <c r="C68" s="15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68" t="s">
        <v>19</v>
      </c>
    </row>
    <row r="69" spans="1:14" ht="12.75">
      <c r="A69" s="16" t="s">
        <v>7</v>
      </c>
      <c r="B69" s="43">
        <f aca="true" t="shared" si="46" ref="B69:G69">SUM(B62:B67)</f>
        <v>1772.1</v>
      </c>
      <c r="C69" s="43">
        <f t="shared" si="46"/>
        <v>1842</v>
      </c>
      <c r="D69" s="43">
        <f t="shared" si="46"/>
        <v>2094.5</v>
      </c>
      <c r="E69" s="43">
        <f t="shared" si="46"/>
        <v>2002</v>
      </c>
      <c r="F69" s="43">
        <f t="shared" si="46"/>
        <v>1927</v>
      </c>
      <c r="G69" s="43">
        <f t="shared" si="46"/>
        <v>1260.5</v>
      </c>
      <c r="H69" s="16" t="s">
        <v>7</v>
      </c>
      <c r="I69" s="36">
        <f aca="true" t="shared" si="47" ref="I69:N69">SUM(I62:I67)</f>
        <v>1</v>
      </c>
      <c r="J69" s="36">
        <f t="shared" si="47"/>
        <v>1</v>
      </c>
      <c r="K69" s="36">
        <f t="shared" si="47"/>
        <v>1</v>
      </c>
      <c r="L69" s="36">
        <f t="shared" si="47"/>
        <v>1</v>
      </c>
      <c r="M69" s="36">
        <f t="shared" si="47"/>
        <v>1</v>
      </c>
      <c r="N69" s="70">
        <f t="shared" si="47"/>
        <v>1</v>
      </c>
    </row>
    <row r="70" ht="12.75">
      <c r="N70" t="s">
        <v>19</v>
      </c>
    </row>
    <row r="71" spans="3:11" ht="15.75">
      <c r="C71" s="13" t="s">
        <v>36</v>
      </c>
      <c r="D71" s="13"/>
      <c r="J71" s="13" t="s">
        <v>37</v>
      </c>
      <c r="K71" s="13"/>
    </row>
    <row r="72" spans="1:14" ht="12.75">
      <c r="A72" s="38"/>
      <c r="B72" s="16">
        <v>1998</v>
      </c>
      <c r="C72" s="16">
        <v>1999</v>
      </c>
      <c r="D72" s="16">
        <v>2000</v>
      </c>
      <c r="E72" s="16">
        <v>2001</v>
      </c>
      <c r="F72" s="16">
        <v>2002</v>
      </c>
      <c r="G72" s="16">
        <v>2003</v>
      </c>
      <c r="H72" s="38"/>
      <c r="I72" s="16">
        <v>1998</v>
      </c>
      <c r="J72" s="16">
        <v>1999</v>
      </c>
      <c r="K72" s="16">
        <v>2000</v>
      </c>
      <c r="L72" s="16">
        <v>2001</v>
      </c>
      <c r="M72" s="16">
        <v>2002</v>
      </c>
      <c r="N72" s="65">
        <v>2003</v>
      </c>
    </row>
    <row r="73" spans="1:14" ht="12.75">
      <c r="A73" s="16" t="s">
        <v>1</v>
      </c>
      <c r="B73" s="42">
        <f>'VEIÐUHAGTØL 1998-2002'!H4</f>
        <v>2055</v>
      </c>
      <c r="C73" s="42">
        <f>'VEIÐUHAGTØL 1998-2002'!H15</f>
        <v>2360</v>
      </c>
      <c r="D73" s="42">
        <f>'VEIÐUHAGTØL 1998-2002'!H26</f>
        <v>2039</v>
      </c>
      <c r="E73" s="42">
        <f>'VEIÐUHAGTØL 1998-2002'!H37</f>
        <v>2191</v>
      </c>
      <c r="F73" s="42">
        <f>'VEIÐUHAGTØL 1998-2002'!H48</f>
        <v>2663</v>
      </c>
      <c r="G73" s="15">
        <f>'[1]Ark1'!$H$3+'[1]Ark1'!$H$13+'[1]Ark1'!$H$23+'[1]Ark1'!$H$33+'[1]Ark1'!$H$43+'[1]Ark1'!$H$53+'[1]Ark1'!$H$63+'[1]Ark1'!$H$73</f>
        <v>2841.6000000000004</v>
      </c>
      <c r="H73" s="16" t="s">
        <v>1</v>
      </c>
      <c r="I73" s="32">
        <f aca="true" t="shared" si="48" ref="I73:I78">B73/$B$80</f>
        <v>0.08431011352120882</v>
      </c>
      <c r="J73" s="32">
        <f aca="true" t="shared" si="49" ref="J73:J78">C73/$C$80</f>
        <v>0.12710928705693528</v>
      </c>
      <c r="K73" s="32">
        <f aca="true" t="shared" si="50" ref="K73:K78">D73/$D$80</f>
        <v>0.16136180180750542</v>
      </c>
      <c r="L73" s="32">
        <f aca="true" t="shared" si="51" ref="L73:L78">E73/$E$80</f>
        <v>0.12709259022935832</v>
      </c>
      <c r="M73" s="32">
        <f aca="true" t="shared" si="52" ref="M73:M78">F73/$F$80</f>
        <v>0.13950150345217763</v>
      </c>
      <c r="N73" s="68">
        <f aca="true" t="shared" si="53" ref="N73:N78">G73/$G$80</f>
        <v>0.3460133456723979</v>
      </c>
    </row>
    <row r="74" spans="1:14" ht="12.75">
      <c r="A74" s="16" t="s">
        <v>2</v>
      </c>
      <c r="B74" s="42">
        <f>'VEIÐUHAGTØL 1998-2002'!H5</f>
        <v>12083.5</v>
      </c>
      <c r="C74" s="42">
        <f>'VEIÐUHAGTØL 1998-2002'!H16</f>
        <v>6479.8</v>
      </c>
      <c r="D74" s="42">
        <f>'VEIÐUHAGTØL 1998-2002'!H27</f>
        <v>4229</v>
      </c>
      <c r="E74" s="42">
        <f>'VEIÐUHAGTØL 1998-2002'!H38</f>
        <v>9609</v>
      </c>
      <c r="F74" s="42">
        <f>'VEIÐUHAGTØL 1998-2002'!H49</f>
        <v>10695</v>
      </c>
      <c r="G74" s="15">
        <f>'[1]Ark1'!$H$4+'[1]Ark1'!$H$14+'[1]Ark1'!$H$24+'[1]Ark1'!$H$34+'[1]Ark1'!$H$44+'[1]Ark1'!$H$54+'[1]Ark1'!$H$64+'[1]Ark1'!$H$74</f>
        <v>2588.9999999999995</v>
      </c>
      <c r="H74" s="16" t="s">
        <v>2</v>
      </c>
      <c r="I74" s="32">
        <f t="shared" si="48"/>
        <v>0.495747570186631</v>
      </c>
      <c r="J74" s="32">
        <f t="shared" si="49"/>
        <v>0.34900116875912257</v>
      </c>
      <c r="K74" s="32">
        <f t="shared" si="50"/>
        <v>0.3346733986483278</v>
      </c>
      <c r="L74" s="32">
        <f t="shared" si="51"/>
        <v>0.5573859879114121</v>
      </c>
      <c r="M74" s="32">
        <f t="shared" si="52"/>
        <v>0.5602585728205182</v>
      </c>
      <c r="N74" s="68">
        <f t="shared" si="53"/>
        <v>0.3152549802737324</v>
      </c>
    </row>
    <row r="75" spans="1:14" ht="12.75">
      <c r="A75" s="16" t="s">
        <v>3</v>
      </c>
      <c r="B75" s="42">
        <f>'VEIÐUHAGTØL 1998-2002'!H6</f>
        <v>3410</v>
      </c>
      <c r="C75" s="42">
        <f>'VEIÐUHAGTØL 1998-2002'!H17</f>
        <v>2789</v>
      </c>
      <c r="D75" s="42">
        <f>'VEIÐUHAGTØL 1998-2002'!H28</f>
        <v>2302</v>
      </c>
      <c r="E75" s="42">
        <f>'VEIÐUHAGTØL 1998-2002'!H39</f>
        <v>2041</v>
      </c>
      <c r="F75" s="42">
        <f>'VEIÐUHAGTØL 1998-2002'!H50</f>
        <v>2085</v>
      </c>
      <c r="G75" s="15">
        <f>'[1]Ark1'!$H$5+'[1]Ark1'!$H$15+'[1]Ark1'!$H$25+'[1]Ark1'!$H$35+'[1]Ark1'!$H$45+'[1]Ark1'!$H$55+'[1]Ark1'!$H$65+'[1]Ark1'!$H$75</f>
        <v>1224.3999999999999</v>
      </c>
      <c r="H75" s="16" t="s">
        <v>3</v>
      </c>
      <c r="I75" s="32">
        <f t="shared" si="48"/>
        <v>0.1399014535802054</v>
      </c>
      <c r="J75" s="32">
        <f t="shared" si="49"/>
        <v>0.15021517017025107</v>
      </c>
      <c r="K75" s="32">
        <f t="shared" si="50"/>
        <v>0.18217502097149457</v>
      </c>
      <c r="L75" s="32">
        <f t="shared" si="51"/>
        <v>0.1183915913546875</v>
      </c>
      <c r="M75" s="32">
        <f t="shared" si="52"/>
        <v>0.10922291952601967</v>
      </c>
      <c r="N75" s="68">
        <f t="shared" si="53"/>
        <v>0.14909161755394282</v>
      </c>
    </row>
    <row r="76" spans="1:14" ht="12.75">
      <c r="A76" s="16" t="s">
        <v>4</v>
      </c>
      <c r="B76" s="42">
        <f>'VEIÐUHAGTØL 1998-2002'!H7</f>
        <v>2358.8</v>
      </c>
      <c r="C76" s="42">
        <f>'VEIÐUHAGTØL 1998-2002'!H18</f>
        <v>2266.9</v>
      </c>
      <c r="D76" s="42">
        <f>'VEIÐUHAGTØL 1998-2002'!H29</f>
        <v>2383</v>
      </c>
      <c r="E76" s="42">
        <f>'VEIÐUHAGTØL 1998-2002'!H40</f>
        <v>2647</v>
      </c>
      <c r="F76" s="42">
        <f>'VEIÐUHAGTØL 1998-2002'!H51</f>
        <v>2968</v>
      </c>
      <c r="G76" s="15">
        <f>'[1]Ark1'!$H$6+'[1]Ark1'!$H$16+'[1]Ark1'!$H$26+'[1]Ark1'!$H$36+'[1]Ark1'!$H$46+'[1]Ark1'!$H$56+'[1]Ark1'!$H$66+'[1]Ark1'!$H$76</f>
        <v>985.6000000000001</v>
      </c>
      <c r="H76" s="16" t="s">
        <v>4</v>
      </c>
      <c r="I76" s="32">
        <f t="shared" si="48"/>
        <v>0.09677406120380894</v>
      </c>
      <c r="J76" s="32">
        <f t="shared" si="49"/>
        <v>0.12209493340227398</v>
      </c>
      <c r="K76" s="32">
        <f t="shared" si="50"/>
        <v>0.18858517592314145</v>
      </c>
      <c r="L76" s="32">
        <f t="shared" si="51"/>
        <v>0.1535436268083576</v>
      </c>
      <c r="M76" s="32">
        <f t="shared" si="52"/>
        <v>0.15547895690802224</v>
      </c>
      <c r="N76" s="68">
        <f t="shared" si="53"/>
        <v>0.12001363791339927</v>
      </c>
    </row>
    <row r="77" spans="1:14" ht="12.75">
      <c r="A77" s="16" t="s">
        <v>5</v>
      </c>
      <c r="B77" s="42">
        <f>'VEIÐUHAGTØL 1998-2002'!H8</f>
        <v>475</v>
      </c>
      <c r="C77" s="42">
        <f>'VEIÐUHAGTØL 1998-2002'!H19</f>
        <v>517</v>
      </c>
      <c r="D77" s="42">
        <f>'VEIÐUHAGTØL 1998-2002'!H30</f>
        <v>768.2</v>
      </c>
      <c r="E77" s="42">
        <f>'VEIÐUHAGTØL 1998-2002'!H41</f>
        <v>549</v>
      </c>
      <c r="F77" s="42">
        <f>'VEIÐUHAGTØL 1998-2002'!H52</f>
        <v>461.4</v>
      </c>
      <c r="G77" s="15">
        <f>'[1]Ark1'!$H$7+'[1]Ark1'!$H$17+'[1]Ark1'!$H$27+'[1]Ark1'!$H$37+'[1]Ark1'!$H$47+'[1]Ark1'!$H$57+'[1]Ark1'!$H$67+'[1]Ark1'!$H$77</f>
        <v>409</v>
      </c>
      <c r="H77" s="16" t="s">
        <v>5</v>
      </c>
      <c r="I77" s="32">
        <f t="shared" si="48"/>
        <v>0.019487739135072596</v>
      </c>
      <c r="J77" s="32">
        <f t="shared" si="49"/>
        <v>0.02784555144425235</v>
      </c>
      <c r="K77" s="32">
        <f t="shared" si="50"/>
        <v>0.06079359301055697</v>
      </c>
      <c r="L77" s="32">
        <f t="shared" si="51"/>
        <v>0.03184565588129517</v>
      </c>
      <c r="M77" s="32">
        <f t="shared" si="52"/>
        <v>0.024170482047628523</v>
      </c>
      <c r="N77" s="68">
        <f t="shared" si="53"/>
        <v>0.04980273732404657</v>
      </c>
    </row>
    <row r="78" spans="1:14" ht="12.75">
      <c r="A78" s="16" t="s">
        <v>6</v>
      </c>
      <c r="B78" s="42">
        <f>'VEIÐUHAGTØL 1998-2002'!H9</f>
        <v>3992</v>
      </c>
      <c r="C78" s="42">
        <f>'VEIÐUHAGTØL 1998-2002'!H20</f>
        <v>4154</v>
      </c>
      <c r="D78" s="42">
        <f>'VEIÐUHAGTØL 1998-2002'!H31</f>
        <v>915</v>
      </c>
      <c r="E78" s="42">
        <f>'VEIÐUHAGTØL 1998-2002'!H42</f>
        <v>202.4</v>
      </c>
      <c r="F78" s="42">
        <f>'VEIÐUHAGTØL 1998-2002'!H53</f>
        <v>217</v>
      </c>
      <c r="G78" s="15">
        <f>'[1]Ark1'!$H$8+'[1]Ark1'!$H$18+'[1]Ark1'!$H$28+'[1]Ark1'!$H$38+'[1]Ark1'!$H$48+'[1]Ark1'!$H$58+'[1]Ark1'!$H$68+'[1]Ark1'!$H$78</f>
        <v>162.8</v>
      </c>
      <c r="H78" s="16" t="s">
        <v>6</v>
      </c>
      <c r="I78" s="32">
        <f t="shared" si="48"/>
        <v>0.16377906237307327</v>
      </c>
      <c r="J78" s="32">
        <f t="shared" si="49"/>
        <v>0.2237338891671649</v>
      </c>
      <c r="K78" s="32">
        <f t="shared" si="50"/>
        <v>0.07241100963897373</v>
      </c>
      <c r="L78" s="32">
        <f t="shared" si="51"/>
        <v>0.011740547814889148</v>
      </c>
      <c r="M78" s="32">
        <f t="shared" si="52"/>
        <v>0.011367565245633702</v>
      </c>
      <c r="N78" s="68">
        <f t="shared" si="53"/>
        <v>0.01982368126248113</v>
      </c>
    </row>
    <row r="79" spans="1:14" ht="12.75">
      <c r="A79" s="16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68" t="s">
        <v>19</v>
      </c>
    </row>
    <row r="80" spans="1:14" ht="12.75">
      <c r="A80" s="16" t="s">
        <v>7</v>
      </c>
      <c r="B80" s="43">
        <f aca="true" t="shared" si="54" ref="B80:G80">SUM(B73:B78)</f>
        <v>24374.3</v>
      </c>
      <c r="C80" s="43">
        <f t="shared" si="54"/>
        <v>18566.699999999997</v>
      </c>
      <c r="D80" s="43">
        <f t="shared" si="54"/>
        <v>12636.2</v>
      </c>
      <c r="E80" s="43">
        <f t="shared" si="54"/>
        <v>17239.4</v>
      </c>
      <c r="F80" s="43">
        <f t="shared" si="54"/>
        <v>19089.4</v>
      </c>
      <c r="G80" s="43">
        <f t="shared" si="54"/>
        <v>8212.4</v>
      </c>
      <c r="H80" s="16" t="s">
        <v>7</v>
      </c>
      <c r="I80" s="36">
        <f aca="true" t="shared" si="55" ref="I80:N80">SUM(I73:I78)</f>
        <v>1</v>
      </c>
      <c r="J80" s="36">
        <f t="shared" si="55"/>
        <v>1.0000000000000002</v>
      </c>
      <c r="K80" s="36">
        <f t="shared" si="55"/>
        <v>0.9999999999999999</v>
      </c>
      <c r="L80" s="36">
        <f t="shared" si="55"/>
        <v>0.9999999999999999</v>
      </c>
      <c r="M80" s="36">
        <f t="shared" si="55"/>
        <v>0.9999999999999999</v>
      </c>
      <c r="N80" s="70">
        <f t="shared" si="55"/>
        <v>1</v>
      </c>
    </row>
    <row r="81" ht="12.75">
      <c r="N81" t="s">
        <v>19</v>
      </c>
    </row>
    <row r="82" spans="1:13" ht="15.75">
      <c r="A82" s="45"/>
      <c r="B82" s="45"/>
      <c r="C82" s="13" t="s">
        <v>38</v>
      </c>
      <c r="D82" s="13"/>
      <c r="E82" s="45"/>
      <c r="F82" s="45"/>
      <c r="G82" s="45"/>
      <c r="H82" s="45"/>
      <c r="I82" s="45"/>
      <c r="J82" s="13" t="s">
        <v>39</v>
      </c>
      <c r="K82" s="13"/>
      <c r="L82" s="45"/>
      <c r="M82" s="45"/>
    </row>
    <row r="83" spans="1:14" ht="12.75">
      <c r="A83" s="56"/>
      <c r="B83" s="16">
        <v>1998</v>
      </c>
      <c r="C83" s="16">
        <v>1999</v>
      </c>
      <c r="D83" s="16">
        <v>2000</v>
      </c>
      <c r="E83" s="16">
        <v>2001</v>
      </c>
      <c r="F83" s="61">
        <v>2002</v>
      </c>
      <c r="G83" s="16">
        <v>2003</v>
      </c>
      <c r="H83" s="66"/>
      <c r="I83" s="16">
        <v>1998</v>
      </c>
      <c r="J83" s="16">
        <v>1999</v>
      </c>
      <c r="K83" s="16">
        <v>2000</v>
      </c>
      <c r="L83" s="16">
        <v>2001</v>
      </c>
      <c r="M83" s="16">
        <v>2002</v>
      </c>
      <c r="N83" s="65">
        <v>2003</v>
      </c>
    </row>
    <row r="84" spans="1:14" ht="12.75">
      <c r="A84" s="16" t="s">
        <v>1</v>
      </c>
      <c r="B84" s="57">
        <f>'VEIÐUHAGTØL 1998-2002'!I4</f>
        <v>13395</v>
      </c>
      <c r="C84" s="57">
        <f>'VEIÐUHAGTØL 1998-2002'!I15</f>
        <v>15390</v>
      </c>
      <c r="D84" s="57">
        <f>'VEIÐUHAGTØL 1998-2002'!I26</f>
        <v>14681</v>
      </c>
      <c r="E84" s="57">
        <f>'VEIÐUHAGTØL 1998-2002'!I37</f>
        <v>17186</v>
      </c>
      <c r="F84" s="57">
        <f>'VEIÐUHAGTØL 1998-2002'!I48</f>
        <v>21363</v>
      </c>
      <c r="G84" s="67">
        <f>'[1]Ark1'!$I$3+'[1]Ark1'!$I$13+'[1]Ark1'!$I$23+'[1]Ark1'!$I$33+'[1]Ark1'!$I$43+'[1]Ark1'!$I$53+'[1]Ark1'!$I$63+'[1]Ark1'!$I$73</f>
        <v>15837.600000000002</v>
      </c>
      <c r="H84" s="16" t="s">
        <v>1</v>
      </c>
      <c r="I84" s="58">
        <f aca="true" t="shared" si="56" ref="I84:I89">B84/$B$91</f>
        <v>0.1272936858720639</v>
      </c>
      <c r="J84" s="58">
        <f aca="true" t="shared" si="57" ref="J84:J89">C84/$C$91</f>
        <v>0.16431949946080995</v>
      </c>
      <c r="K84" s="58">
        <f aca="true" t="shared" si="58" ref="K84:K89">D84/$D$91</f>
        <v>0.1750426249836058</v>
      </c>
      <c r="L84" s="58">
        <f aca="true" t="shared" si="59" ref="L84:L89">E84/$E$91</f>
        <v>0.16200369518494778</v>
      </c>
      <c r="M84" s="58">
        <f aca="true" t="shared" si="60" ref="M84:M89">F84/$F$91</f>
        <v>0.16601647497668634</v>
      </c>
      <c r="N84" s="68">
        <f aca="true" t="shared" si="61" ref="N84:N89">G84/$G$91</f>
        <v>0.2541078164434597</v>
      </c>
    </row>
    <row r="85" spans="1:14" ht="12.75">
      <c r="A85" s="16" t="s">
        <v>2</v>
      </c>
      <c r="B85" s="57">
        <f>'VEIÐUHAGTØL 1998-2002'!I5</f>
        <v>37745</v>
      </c>
      <c r="C85" s="57">
        <f>'VEIÐUHAGTØL 1998-2002'!I16</f>
        <v>35309</v>
      </c>
      <c r="D85" s="57">
        <f>'VEIÐUHAGTØL 1998-2002'!I27</f>
        <v>36405</v>
      </c>
      <c r="E85" s="57">
        <f>'VEIÐUHAGTØL 1998-2002'!I38</f>
        <v>46265</v>
      </c>
      <c r="F85" s="57">
        <f>'VEIÐUHAGTØL 1998-2002'!I49</f>
        <v>56938</v>
      </c>
      <c r="G85" s="59">
        <f>'[1]Ark1'!$I$4+'[1]Ark1'!$I$14+'[1]Ark1'!$I$24+'[1]Ark1'!$I$34+'[1]Ark1'!$I$44+'[1]Ark1'!$I$54+'[1]Ark1'!$I$64+'[1]Ark1'!$I$74</f>
        <v>33608.5</v>
      </c>
      <c r="H85" s="16" t="s">
        <v>2</v>
      </c>
      <c r="I85" s="58">
        <f t="shared" si="56"/>
        <v>0.3586935552998172</v>
      </c>
      <c r="J85" s="58">
        <f t="shared" si="57"/>
        <v>0.3769952700754866</v>
      </c>
      <c r="K85" s="58">
        <f t="shared" si="58"/>
        <v>0.43405944843867367</v>
      </c>
      <c r="L85" s="58">
        <f t="shared" si="59"/>
        <v>0.43611666226763696</v>
      </c>
      <c r="M85" s="58">
        <f t="shared" si="60"/>
        <v>0.44247746347528755</v>
      </c>
      <c r="N85" s="68">
        <f t="shared" si="61"/>
        <v>0.5392346409140283</v>
      </c>
    </row>
    <row r="86" spans="1:14" ht="12.75">
      <c r="A86" s="16" t="s">
        <v>3</v>
      </c>
      <c r="B86" s="57">
        <f>'VEIÐUHAGTØL 1998-2002'!I6</f>
        <v>20598</v>
      </c>
      <c r="C86" s="57">
        <f>'VEIÐUHAGTØL 1998-2002'!I17</f>
        <v>15678</v>
      </c>
      <c r="D86" s="57">
        <f>'VEIÐUHAGTØL 1998-2002'!I28</f>
        <v>10834</v>
      </c>
      <c r="E86" s="57">
        <f>'VEIÐUHAGTØL 1998-2002'!I39</f>
        <v>11581</v>
      </c>
      <c r="F86" s="57">
        <f>'VEIÐUHAGTØL 1998-2002'!I50</f>
        <v>15323</v>
      </c>
      <c r="G86" s="59">
        <f>'[1]Ark1'!$H$5+'[1]Ark1'!$H$15+'[1]Ark1'!$H$25+'[1]Ark1'!$H$35+'[1]Ark1'!$H$45+'[1]Ark1'!$H$55+'[1]Ark1'!$H$65+'[1]Ark1'!$H$75</f>
        <v>1224.3999999999999</v>
      </c>
      <c r="H86" s="16" t="s">
        <v>3</v>
      </c>
      <c r="I86" s="58">
        <f t="shared" si="56"/>
        <v>0.19574433307896769</v>
      </c>
      <c r="J86" s="58">
        <f t="shared" si="57"/>
        <v>0.1673944842460415</v>
      </c>
      <c r="K86" s="58">
        <f t="shared" si="58"/>
        <v>0.12917456570209013</v>
      </c>
      <c r="L86" s="58">
        <f t="shared" si="59"/>
        <v>0.10916820632706158</v>
      </c>
      <c r="M86" s="58">
        <f t="shared" si="60"/>
        <v>0.11907833385141436</v>
      </c>
      <c r="N86" s="68">
        <f t="shared" si="61"/>
        <v>0.01964499737670935</v>
      </c>
    </row>
    <row r="87" spans="1:14" ht="12.75">
      <c r="A87" s="16" t="s">
        <v>4</v>
      </c>
      <c r="B87" s="57">
        <f>'VEIÐUHAGTØL 1998-2002'!I7</f>
        <v>18483</v>
      </c>
      <c r="C87" s="57">
        <f>'VEIÐUHAGTØL 1998-2002'!I18</f>
        <v>14487</v>
      </c>
      <c r="D87" s="57">
        <f>'VEIÐUHAGTØL 1998-2002'!I29</f>
        <v>13335</v>
      </c>
      <c r="E87" s="57">
        <f>'VEIÐUHAGTØL 1998-2002'!I40</f>
        <v>17243</v>
      </c>
      <c r="F87" s="57">
        <f>'VEIÐUHAGTØL 1998-2002'!I51</f>
        <v>22174</v>
      </c>
      <c r="G87" s="59">
        <f>'[1]Ark1'!$H$6+'[1]Ark1'!$H$16+'[1]Ark1'!$H$26+'[1]Ark1'!$H$36+'[1]Ark1'!$H$46+'[1]Ark1'!$H$56+'[1]Ark1'!$H$66+'[1]Ark1'!$H$76</f>
        <v>985.6000000000001</v>
      </c>
      <c r="H87" s="16" t="s">
        <v>4</v>
      </c>
      <c r="I87" s="58">
        <f t="shared" si="56"/>
        <v>0.17564533004653654</v>
      </c>
      <c r="J87" s="58">
        <f t="shared" si="57"/>
        <v>0.1546781409154486</v>
      </c>
      <c r="K87" s="58">
        <f t="shared" si="58"/>
        <v>0.15899416961762708</v>
      </c>
      <c r="L87" s="58">
        <f t="shared" si="59"/>
        <v>0.16254100524112966</v>
      </c>
      <c r="M87" s="58">
        <f t="shared" si="60"/>
        <v>0.17231893068075846</v>
      </c>
      <c r="N87" s="68">
        <f t="shared" si="61"/>
        <v>0.015813549015423665</v>
      </c>
    </row>
    <row r="88" spans="1:14" ht="12.75">
      <c r="A88" s="16" t="s">
        <v>5</v>
      </c>
      <c r="B88" s="57">
        <f>'VEIÐUHAGTØL 1998-2002'!I8</f>
        <v>8526.1</v>
      </c>
      <c r="C88" s="57">
        <f>'VEIÐUHAGTØL 1998-2002'!I19</f>
        <v>5524</v>
      </c>
      <c r="D88" s="57">
        <f>'VEIÐUHAGTØL 1998-2002'!I30</f>
        <v>4263</v>
      </c>
      <c r="E88" s="57">
        <f>'VEIÐUHAGTØL 1998-2002'!I41</f>
        <v>10032</v>
      </c>
      <c r="F88" s="57">
        <f>'VEIÐUHAGTØL 1998-2002'!I52</f>
        <v>10118</v>
      </c>
      <c r="G88" s="59">
        <f>'[1]Ark1'!$I$7+'[1]Ark1'!$I$17+'[1]Ark1'!$I$27+'[1]Ark1'!$I$37+'[1]Ark1'!$I$47+'[1]Ark1'!$I$57+'[1]Ark1'!$I$67+'[1]Ark1'!$I$77</f>
        <v>8603.7</v>
      </c>
      <c r="H88" s="16" t="s">
        <v>5</v>
      </c>
      <c r="I88" s="58">
        <f t="shared" si="56"/>
        <v>0.08102416536870505</v>
      </c>
      <c r="J88" s="58">
        <f t="shared" si="57"/>
        <v>0.058979916505621455</v>
      </c>
      <c r="K88" s="58">
        <f t="shared" si="58"/>
        <v>0.050828057373824086</v>
      </c>
      <c r="L88" s="58">
        <f t="shared" si="59"/>
        <v>0.09456656988801328</v>
      </c>
      <c r="M88" s="58">
        <f t="shared" si="60"/>
        <v>0.07862915760024868</v>
      </c>
      <c r="N88" s="68">
        <f t="shared" si="61"/>
        <v>0.13804284868506553</v>
      </c>
    </row>
    <row r="89" spans="1:14" ht="12.75">
      <c r="A89" s="16" t="s">
        <v>6</v>
      </c>
      <c r="B89" s="57">
        <f>'VEIÐUHAGTØL 1998-2002'!I9</f>
        <v>6482</v>
      </c>
      <c r="C89" s="57">
        <f>'VEIÐUHAGTØL 1998-2002'!I20</f>
        <v>7271</v>
      </c>
      <c r="D89" s="57">
        <f>'VEIÐUHAGTØL 1998-2002'!I31</f>
        <v>4353</v>
      </c>
      <c r="E89" s="57">
        <f>'VEIÐUHAGTØL 1998-2002'!I42</f>
        <v>3777</v>
      </c>
      <c r="F89" s="57">
        <f>'VEIÐUHAGTØL 1998-2002'!I53</f>
        <v>2764</v>
      </c>
      <c r="G89" s="59">
        <f>'[1]Ark1'!$I$8+'[1]Ark1'!$I$18+'[1]Ark1'!$I$28+'[1]Ark1'!$I$38+'[1]Ark1'!$I$48+'[1]Ark1'!$I$58+'[1]Ark1'!$I$68+'[1]Ark1'!$I$78</f>
        <v>2066.5</v>
      </c>
      <c r="H89" s="16" t="s">
        <v>6</v>
      </c>
      <c r="I89" s="58">
        <f t="shared" si="56"/>
        <v>0.061598930333909535</v>
      </c>
      <c r="J89" s="58">
        <f t="shared" si="57"/>
        <v>0.0776326887965919</v>
      </c>
      <c r="K89" s="58">
        <f t="shared" si="58"/>
        <v>0.051901133884179274</v>
      </c>
      <c r="L89" s="58">
        <f t="shared" si="59"/>
        <v>0.03560386109121074</v>
      </c>
      <c r="M89" s="58">
        <f t="shared" si="60"/>
        <v>0.0214796394156046</v>
      </c>
      <c r="N89" s="68">
        <f t="shared" si="61"/>
        <v>0.033156147565313515</v>
      </c>
    </row>
    <row r="90" spans="1:14" ht="12.75">
      <c r="A90" s="16"/>
      <c r="B90" s="57"/>
      <c r="C90" s="57"/>
      <c r="D90" s="57"/>
      <c r="E90" s="57"/>
      <c r="F90" s="57"/>
      <c r="G90" s="59"/>
      <c r="H90" s="16"/>
      <c r="I90" s="59"/>
      <c r="J90" s="59"/>
      <c r="K90" s="59"/>
      <c r="L90" s="59"/>
      <c r="M90" s="59"/>
      <c r="N90" s="68" t="s">
        <v>19</v>
      </c>
    </row>
    <row r="91" spans="1:14" ht="12.75">
      <c r="A91" s="16" t="s">
        <v>7</v>
      </c>
      <c r="B91" s="43">
        <f aca="true" t="shared" si="62" ref="B91:G91">SUM(B84:B89)</f>
        <v>105229.1</v>
      </c>
      <c r="C91" s="43">
        <f t="shared" si="62"/>
        <v>93659</v>
      </c>
      <c r="D91" s="43">
        <f t="shared" si="62"/>
        <v>83871</v>
      </c>
      <c r="E91" s="43">
        <f t="shared" si="62"/>
        <v>106084</v>
      </c>
      <c r="F91" s="43">
        <f t="shared" si="62"/>
        <v>128680</v>
      </c>
      <c r="G91" s="43">
        <f t="shared" si="62"/>
        <v>62326.3</v>
      </c>
      <c r="H91" s="16" t="s">
        <v>7</v>
      </c>
      <c r="I91" s="36">
        <f aca="true" t="shared" si="63" ref="I91:N91">SUM(I84:I89)</f>
        <v>0.9999999999999999</v>
      </c>
      <c r="J91" s="36">
        <f t="shared" si="63"/>
        <v>1</v>
      </c>
      <c r="K91" s="36">
        <f t="shared" si="63"/>
        <v>1</v>
      </c>
      <c r="L91" s="36">
        <f t="shared" si="63"/>
        <v>1</v>
      </c>
      <c r="M91" s="36">
        <f t="shared" si="63"/>
        <v>0.9999999999999999</v>
      </c>
      <c r="N91" s="70">
        <f t="shared" si="63"/>
        <v>1</v>
      </c>
    </row>
    <row r="92" spans="1:13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</sheetData>
  <printOptions/>
  <pageMargins left="0.75" right="0.75" top="1" bottom="1" header="0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Fiskimálaráðið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thuridd</cp:lastModifiedBy>
  <cp:lastPrinted>2003-07-03T19:19:06Z</cp:lastPrinted>
  <dcterms:created xsi:type="dcterms:W3CDTF">2003-03-21T08:54:13Z</dcterms:created>
  <dcterms:modified xsi:type="dcterms:W3CDTF">2003-07-04T12:52:54Z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-1647632087</vt:i4>
  </property>
  <property fmtid="{D5CDD505-2E9C-101B-9397-08002B2CF9AE}" pid="3" name="_EmailSubject">
    <vt:lpwstr>Fylgiskjøl til Ll. áseting av fiskidøgum</vt:lpwstr>
  </property>
  <property fmtid="{D5CDD505-2E9C-101B-9397-08002B2CF9AE}" pid="4" name="_AuthorEmail">
    <vt:lpwstr>katrinam@fisk.fo</vt:lpwstr>
  </property>
  <property fmtid="{D5CDD505-2E9C-101B-9397-08002B2CF9AE}" pid="5" name="_AuthorEmailDisplayName">
    <vt:lpwstr>Katrina Michelsen</vt:lpwstr>
  </property>
  <property fmtid="{D5CDD505-2E9C-101B-9397-08002B2CF9AE}" pid="6" name="_PreviousAdHocReviewCycleID">
    <vt:i4>2062229938</vt:i4>
  </property>
</Properties>
</file>